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razinml\OneDrive - Syngenta\Syngenta 3-5-2019\Syngenta 3-5-2019\2019-2020 EOP Program\"/>
    </mc:Choice>
  </mc:AlternateContent>
  <bookViews>
    <workbookView xWindow="0" yWindow="0" windowWidth="11955" windowHeight="2888"/>
  </bookViews>
  <sheets>
    <sheet name="Orn Worksheet" sheetId="1" r:id="rId1"/>
    <sheet name="Rate" sheetId="2" state="hidden" r:id="rId2"/>
  </sheets>
  <externalReferences>
    <externalReference r:id="rId3"/>
    <externalReference r:id="rId4"/>
    <externalReference r:id="rId5"/>
  </externalReferences>
  <definedNames>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35">#REF!</definedName>
    <definedName name="_DAT36">#REF!</definedName>
    <definedName name="_DAT37">#REF!</definedName>
    <definedName name="_DAT4">#REF!</definedName>
    <definedName name="_DAT5">#REF!</definedName>
    <definedName name="_DAT6">#REF!</definedName>
    <definedName name="_DAT7">#REF!</definedName>
    <definedName name="_DAT8">#REF!</definedName>
    <definedName name="_DAT9">#REF!</definedName>
    <definedName name="A2Z">[1]Paks!$I$34</definedName>
    <definedName name="ABW">[1]Paks!$J$34</definedName>
    <definedName name="Acelepryn" localSheetId="1">'[1]Solution Suggestions'!$C$2</definedName>
    <definedName name="Acelepryn">'[2]Solution Suggestions'!$C$2</definedName>
    <definedName name="AvidHertMP">[1]Paks!$N$34</definedName>
    <definedName name="Banner" localSheetId="1">'[1]Solution Suggestions'!$C$3</definedName>
    <definedName name="Banner">'[2]Solution Suggestions'!$C$3</definedName>
    <definedName name="Briskway" localSheetId="1">'[1]Solution Suggestions'!$C$4</definedName>
    <definedName name="Briskway">'[2]Solution Suggestions'!$C$4</definedName>
    <definedName name="Classic">[1]Paks!$D$34</definedName>
    <definedName name="Contact">[1]Paks!$H$34</definedName>
    <definedName name="DacActBannerMP">[1]Paks!$M$34</definedName>
    <definedName name="DacActHertMP">[1]Paks!$L$34</definedName>
    <definedName name="DaconilAction" localSheetId="1">'[1]Solution Suggestions'!$C$5</definedName>
    <definedName name="DaconilAction">'[2]Solution Suggestions'!$C$5</definedName>
    <definedName name="DaconilULTREX" localSheetId="1">'[1]Solution Suggestions'!$C$6</definedName>
    <definedName name="DaconilULTREX">'[2]Solution Suggestions'!$C$6</definedName>
    <definedName name="Ference" localSheetId="1">'[1]Solution Suggestions'!$C$7</definedName>
    <definedName name="Ference">'[2]Solution Suggestions'!$C$7</definedName>
    <definedName name="FwyPart">[1]Paks!$E$34</definedName>
    <definedName name="FwyStarter">[1]Paks!$G$34</definedName>
    <definedName name="Golf_Prices">#REF!</definedName>
    <definedName name="Headway" localSheetId="1">'[1]Solution Suggestions'!$C$8</definedName>
    <definedName name="Headway">'[2]Solution Suggestions'!$C$8</definedName>
    <definedName name="Heritage" localSheetId="1">'[1]Solution Suggestions'!$C$9</definedName>
    <definedName name="Heritage">'[2]Solution Suggestions'!$C$9</definedName>
    <definedName name="Lawn_Prices">#REF!</definedName>
    <definedName name="Medallion" localSheetId="1">'[1]Solution Suggestions'!$C$10</definedName>
    <definedName name="Medallion">'[2]Solution Suggestions'!$C$10</definedName>
    <definedName name="Monument" localSheetId="1">'[1]Solution Suggestions'!$C$11</definedName>
    <definedName name="Monument">'[2]Solution Suggestions'!$C$11</definedName>
    <definedName name="OptionOutput">[3]AcresRates!$A$1</definedName>
    <definedName name="PriceData">#REF!</definedName>
    <definedName name="Primo" localSheetId="1">'[1]Solution Suggestions'!$C$12</definedName>
    <definedName name="Primo">'[2]Solution Suggestions'!$C$12</definedName>
    <definedName name="Provaunt" localSheetId="1">'[1]Solution Suggestions'!$C$13</definedName>
    <definedName name="Provaunt">'[2]Solution Suggestions'!$C$13</definedName>
    <definedName name="Scimitar" localSheetId="1">'[1]Solution Suggestions'!$C$14</definedName>
    <definedName name="Scimitar">'[2]Solution Suggestions'!$C$14</definedName>
    <definedName name="Secure" localSheetId="1">'[1]Solution Suggestions'!$C$15</definedName>
    <definedName name="Secure">'[2]Solution Suggestions'!$C$15</definedName>
    <definedName name="SnowMoldQty">[1]Paks!$K$34</definedName>
    <definedName name="SouthernQty">[1]Paks!$F$34</definedName>
    <definedName name="TEST0">#REF!</definedName>
    <definedName name="TESTHKEY">#REF!</definedName>
    <definedName name="TESTKEYS">#REF!</definedName>
    <definedName name="TESTVKEY">#REF!</definedName>
    <definedName name="Type_UOM">#REF!</definedName>
    <definedName name="VM_Prices">#REF!</definedName>
  </definedNames>
  <calcPr calcId="152511"/>
</workbook>
</file>

<file path=xl/calcChain.xml><?xml version="1.0" encoding="utf-8"?>
<calcChain xmlns="http://schemas.openxmlformats.org/spreadsheetml/2006/main">
  <c r="F63" i="1" l="1"/>
  <c r="F62" i="1"/>
  <c r="F34" i="1"/>
  <c r="F7" i="1"/>
  <c r="F6" i="1"/>
  <c r="F57" i="1" l="1"/>
  <c r="F56" i="1"/>
  <c r="F28" i="1" l="1"/>
  <c r="F27" i="1" l="1"/>
  <c r="F22" i="1"/>
  <c r="F29" i="1"/>
  <c r="F26" i="1"/>
  <c r="F31" i="1"/>
  <c r="G6" i="2"/>
  <c r="G7" i="2"/>
  <c r="G8" i="2" s="1"/>
  <c r="G9" i="2" s="1"/>
  <c r="G10" i="2" s="1"/>
  <c r="G11" i="2" s="1"/>
  <c r="G12" i="2" s="1"/>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s="1"/>
  <c r="G76" i="2" s="1"/>
  <c r="G77" i="2" s="1"/>
  <c r="G78" i="2" s="1"/>
  <c r="G79" i="2" s="1"/>
  <c r="G80" i="2" s="1"/>
  <c r="G81" i="2" s="1"/>
  <c r="G82" i="2" s="1"/>
  <c r="G83" i="2" s="1"/>
  <c r="G84" i="2" s="1"/>
  <c r="G85" i="2" s="1"/>
  <c r="G86" i="2" s="1"/>
  <c r="G87" i="2" s="1"/>
  <c r="G88" i="2" s="1"/>
  <c r="G89" i="2" s="1"/>
  <c r="G90" i="2" s="1"/>
  <c r="G91" i="2" s="1"/>
  <c r="G92" i="2" s="1"/>
  <c r="G93" i="2" s="1"/>
  <c r="G94" i="2" s="1"/>
  <c r="F30" i="1" l="1"/>
  <c r="F66" i="1"/>
  <c r="F21" i="1" l="1"/>
  <c r="F32" i="1"/>
  <c r="F61" i="1"/>
  <c r="F67" i="1"/>
  <c r="F18" i="1"/>
  <c r="F35" i="1"/>
  <c r="F71" i="1" l="1"/>
  <c r="F14" i="1"/>
  <c r="F70" i="1"/>
  <c r="F69" i="1"/>
  <c r="F65" i="1"/>
  <c r="F64" i="1"/>
  <c r="F60" i="1"/>
  <c r="F43" i="1"/>
  <c r="F42" i="1"/>
  <c r="F41" i="1"/>
  <c r="F40" i="1"/>
  <c r="F38" i="1"/>
  <c r="F37" i="1"/>
  <c r="F33" i="1"/>
  <c r="F25" i="1"/>
  <c r="F23" i="1"/>
  <c r="F16" i="1"/>
  <c r="F12" i="1"/>
  <c r="F11" i="1"/>
  <c r="F10" i="1"/>
  <c r="F9" i="1"/>
  <c r="F68" i="1"/>
  <c r="F24" i="1"/>
  <c r="F36" i="1"/>
  <c r="F20" i="1"/>
  <c r="F8" i="1"/>
  <c r="F17" i="1"/>
  <c r="F59" i="1"/>
  <c r="F55" i="1" l="1"/>
  <c r="F58" i="1"/>
  <c r="F15" i="1" l="1"/>
  <c r="F19" i="1" l="1"/>
  <c r="F13" i="1" l="1"/>
  <c r="F39" i="1" l="1"/>
  <c r="F76" i="1" s="1"/>
  <c r="F79" i="1" l="1"/>
  <c r="F77" i="1"/>
  <c r="F83" i="1" s="1"/>
  <c r="F81" i="1" l="1"/>
</calcChain>
</file>

<file path=xl/sharedStrings.xml><?xml version="1.0" encoding="utf-8"?>
<sst xmlns="http://schemas.openxmlformats.org/spreadsheetml/2006/main" count="195" uniqueCount="84">
  <si>
    <t>Qualifying Agency Products (Package Size)</t>
  </si>
  <si>
    <t># of Pkgs Purchased in EOP</t>
  </si>
  <si>
    <t>Qualifying Purchase Amount</t>
  </si>
  <si>
    <t>Qualifying Distributor Products (Package Size)</t>
  </si>
  <si>
    <t>X</t>
  </si>
  <si>
    <t>=</t>
  </si>
  <si>
    <t>Banner Maxx® II (1 gal)</t>
  </si>
  <si>
    <t>Banner Maxx II LinkPak™ (10 gal)</t>
  </si>
  <si>
    <t>Barricade® 4FL (1 gal)</t>
  </si>
  <si>
    <t>Citation® (6 x 2.66 oz)</t>
  </si>
  <si>
    <t>Barricade 4FL LinkPak (10 gal)</t>
  </si>
  <si>
    <t>Endeavor® (6 x 2.5 oz)</t>
  </si>
  <si>
    <t>Barricade 4FL (30 gal)</t>
  </si>
  <si>
    <t>Barricade 65WG (5 lb)</t>
  </si>
  <si>
    <t>Fusilade® II (1 qt)</t>
  </si>
  <si>
    <t>Bonzi® (2.5 gal)</t>
  </si>
  <si>
    <t>Daconil Ultrex® (5 lb)</t>
  </si>
  <si>
    <t>Princep® Liquid (2.5 gal)</t>
  </si>
  <si>
    <t>Daconil Weatherstik® (2.5 gal)</t>
  </si>
  <si>
    <t>Reward (1 gal)</t>
  </si>
  <si>
    <t>Flagship® 25WG (2 lb)</t>
  </si>
  <si>
    <t>Heritage WDG (6 lb)</t>
  </si>
  <si>
    <t>Subdue® GR (25 lb)</t>
  </si>
  <si>
    <t>Your total planned Early Order Purchases of Qualifying Products</t>
  </si>
  <si>
    <t>Palladium® (2 lb)</t>
  </si>
  <si>
    <t>Reward® (2.5 gal)</t>
  </si>
  <si>
    <t>Subdue Maxx® (1 gal)</t>
  </si>
  <si>
    <t>Subdue Maxx LinkPak (10 gal)</t>
  </si>
  <si>
    <t>Syngenta provides Program Worksheets and Rebate Calculators as tools for estimating rebates, but disclaims any warranty of accuracy or completeness of the conclusions derived from the same.</t>
  </si>
  <si>
    <t xml:space="preserve">Barricade </t>
  </si>
  <si>
    <t>EOP Bonus</t>
  </si>
  <si>
    <t>365 Incentive</t>
  </si>
  <si>
    <t>DOLLARS</t>
  </si>
  <si>
    <t>Daconil Zn® (2.5 gal)</t>
  </si>
  <si>
    <t>Concert® II (2.5 gal)</t>
  </si>
  <si>
    <t>Payment Terms:</t>
  </si>
  <si>
    <t>To achieve Volume Discount Pricing described herein, Minimum Purchase Quantities for applicable Qualifying Agency Products must be identified on one invoice and shipped to one location from one Syngenta Authorized Agent.</t>
  </si>
  <si>
    <t>Pennant Magnum (30 gal)</t>
  </si>
  <si>
    <t>Pennant Magnum® (1 gal)</t>
  </si>
  <si>
    <t>Barricade 4FL (1 gal) Volume Discount ≥ 20 gal</t>
  </si>
  <si>
    <t>Barricade 4FL LinkPak (10 gal) Volume Discount ≥ 20 gal</t>
  </si>
  <si>
    <t>Barricade 4FL (30 gal) Volume Discount ≥ 60 gal</t>
  </si>
  <si>
    <t>Barricade 65WG (5 lb) Volume Discount ≥ 320 lb</t>
  </si>
  <si>
    <t>Concert II (2.5 gal) Volume Discount ≥ 75 gal</t>
  </si>
  <si>
    <t>Medallion WDG (8 oz) Volume Discount ≥ 128 oz</t>
  </si>
  <si>
    <t>Micora® (1 qt)</t>
  </si>
  <si>
    <t>Mural® (1 lb)</t>
  </si>
  <si>
    <t>Mural + Mainspring GNL Multipak</t>
  </si>
  <si>
    <t>Heritage® WDG (1 lb)</t>
  </si>
  <si>
    <t>Mainspring GNL (1 pt)</t>
  </si>
  <si>
    <t>Mainspring GNL (1 pt) Volume Discount ≥ 8 pt</t>
  </si>
  <si>
    <t>Bonzi (2.5 gal) Volume Discount ≥ 15 gal</t>
  </si>
  <si>
    <t>Medallion® WDG (8 oz)</t>
  </si>
  <si>
    <t>Bonzi (1 qt)</t>
  </si>
  <si>
    <t>Scimitar® GC (1 qt)</t>
  </si>
  <si>
    <t>Segovis® (1 pt)</t>
  </si>
  <si>
    <r>
      <t xml:space="preserve">The GreenTrust 365 Program Worksheet is now automated. Maximize your purchasing power and save time with our easy-to-use calculators. 
Visit </t>
    </r>
    <r>
      <rPr>
        <b/>
        <sz val="10"/>
        <color theme="7" tint="-0.249977111117893"/>
        <rFont val="Calibri"/>
        <family val="2"/>
      </rPr>
      <t>GreenCastOnline.com/Calculator</t>
    </r>
    <r>
      <rPr>
        <sz val="10"/>
        <color theme="1"/>
        <rFont val="Calibri"/>
        <family val="2"/>
      </rPr>
      <t xml:space="preserve"> and select the calculator type that works best for your early order planning.</t>
    </r>
  </si>
  <si>
    <r>
      <rPr>
        <i/>
        <sz val="10"/>
        <color theme="1"/>
        <rFont val="Calibri"/>
        <family val="2"/>
      </rPr>
      <t>Additional benefits of the Syngenta GreenTrust 365 Ornamental Program are described at GreenTrust365.com.</t>
    </r>
    <r>
      <rPr>
        <sz val="10"/>
        <color theme="1"/>
        <rFont val="Calibri"/>
        <family val="2"/>
      </rPr>
      <t xml:space="preserve">
</t>
    </r>
    <r>
      <rPr>
        <b/>
        <sz val="10"/>
        <color theme="1"/>
        <rFont val="Calibri"/>
        <family val="2"/>
      </rPr>
      <t>For any questions, please call your Syngenta territory manager, Syngenta Authorized Distributor/Agent/Retailer, or the Syngenta Customer Center at 1-866-SYNGENT(A) (796-4368). For complete Program information, please visit GreenTrust365.com.</t>
    </r>
  </si>
  <si>
    <t>Subdue Maxx (1 qt)</t>
  </si>
  <si>
    <t>Avid® 0.15 EC (1 gal)</t>
  </si>
  <si>
    <t>Avid 0.15 EC (1 gal) Volume Discount ≥ 12 gal</t>
  </si>
  <si>
    <t>Avid 0.15 EC (8 oz)</t>
  </si>
  <si>
    <t>Avid 0.15 EC (1 qt)</t>
  </si>
  <si>
    <t>Advion® Fire Ant Bait (25 lb)</t>
  </si>
  <si>
    <t>Downy Mildew+Phyotphthora Multipak</t>
  </si>
  <si>
    <t>2020 GreenTrust 365 Ornamental Program Worksheet</t>
  </si>
  <si>
    <r>
      <rPr>
        <b/>
        <sz val="11"/>
        <color theme="1"/>
        <rFont val="Calibri"/>
        <family val="2"/>
      </rPr>
      <t xml:space="preserve">Program Year: </t>
    </r>
    <r>
      <rPr>
        <sz val="11"/>
        <color theme="1"/>
        <rFont val="Calibri"/>
        <family val="2"/>
      </rPr>
      <t xml:space="preserve"> October 1, 2019 - September 30, 2020 </t>
    </r>
    <r>
      <rPr>
        <b/>
        <sz val="11"/>
        <color theme="1"/>
        <rFont val="Calibri"/>
        <family val="2"/>
      </rPr>
      <t xml:space="preserve"> Early Order Period: </t>
    </r>
    <r>
      <rPr>
        <sz val="11"/>
        <color theme="1"/>
        <rFont val="Calibri"/>
        <family val="2"/>
      </rPr>
      <t xml:space="preserve"> October 1, 2019 - December 6, 2019</t>
    </r>
  </si>
  <si>
    <t>Program Year:  October 1, 2019 - September 30, 2020  Early Order Period:  October 1, 2019 - December 6, 2019</t>
  </si>
  <si>
    <t>Acelepryn® (0.5 gal)</t>
  </si>
  <si>
    <t>Acelepryn® (0.5 gal) Volume Discount ≥ 10 gal</t>
  </si>
  <si>
    <t>Avid 0.15 EC + Mainspring® GNL Multipak</t>
  </si>
  <si>
    <t>Mainspring GNL (1 gal)</t>
  </si>
  <si>
    <t>Rebate Redemption Value for 2020</t>
  </si>
  <si>
    <t>Package Price for 2020 Program Year</t>
  </si>
  <si>
    <r>
      <t xml:space="preserve">©2019 Syngenta. </t>
    </r>
    <r>
      <rPr>
        <b/>
        <sz val="10"/>
        <color theme="1"/>
        <rFont val="Calibri"/>
        <family val="2"/>
      </rPr>
      <t>Important: Always read and follow label instructions. Some products may not be registered for sale or use in all states or counties and/or may have state specific use requirements. Please check with your local extension service to ensure registration and proper use.</t>
    </r>
    <r>
      <rPr>
        <sz val="10"/>
        <color theme="1"/>
        <rFont val="Calibri"/>
        <family val="2"/>
      </rPr>
      <t xml:space="preserve"> </t>
    </r>
    <r>
      <rPr>
        <b/>
        <sz val="10"/>
        <color theme="1"/>
        <rFont val="Calibri"/>
        <family val="2"/>
      </rPr>
      <t xml:space="preserve">Scimitar GC is a Restricted Use Pesticide. </t>
    </r>
    <r>
      <rPr>
        <sz val="10"/>
        <color theme="1"/>
        <rFont val="Calibri"/>
        <family val="2"/>
      </rPr>
      <t>The trademarks displayed or otherwise used herein are trademarks of a Syngenta Group Company or respective third party owners.</t>
    </r>
  </si>
  <si>
    <t>End-user payments for purchases of Qualifying Agency Products made during the Early Order Period are due to Sales Agents by June 26, 2020. Prices and terms for Syngenta Qualifying Distributor Products are determined by the Syngenta Authorized Distributor/Retailer.</t>
  </si>
  <si>
    <t>Fusilade II (2.5 gal)</t>
  </si>
  <si>
    <t>Heritage SC (1 pt)</t>
  </si>
  <si>
    <t>Yearlong Rebate Calculator</t>
  </si>
  <si>
    <t>Use the Rebate Calculator below to determine your potential GreenTrust 365 Rebate and GT Bonus Booster Rebate earned from your purchases of Qualifying Products made during the Early Order Period.</t>
  </si>
  <si>
    <t>GT Bonus Booster Rebate</t>
  </si>
  <si>
    <t>GreenTrust 365 Program Rebate</t>
  </si>
  <si>
    <t>Total Potential Rebate from Early Order Purchases placed in OCT</t>
  </si>
  <si>
    <t>Total Potential Rebate from Early Order Purchases placed in NOV or DEC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</si>
</sst>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s>
  <fonts count="18" x14ac:knownFonts="1">
    <font>
      <sz val="11"/>
      <color theme="1"/>
      <name val="Calibri"/>
      <family val="2"/>
      <scheme val="minor"/>
    </font>
    <font>
      <sz val="11"/>
      <color theme="1"/>
      <name val="Calibri"/>
      <family val="2"/>
    </font>
    <font>
      <b/>
      <sz val="10"/>
      <color theme="0"/>
      <name val="Arial"/>
      <family val="2"/>
    </font>
    <font>
      <b/>
      <sz val="9"/>
      <color theme="0"/>
      <name val="Arial"/>
      <family val="2"/>
    </font>
    <font>
      <b/>
      <sz val="10"/>
      <color theme="0"/>
      <name val="Calibri"/>
      <family val="2"/>
    </font>
    <font>
      <sz val="9"/>
      <color theme="1"/>
      <name val="Calibri"/>
      <family val="2"/>
    </font>
    <font>
      <sz val="9"/>
      <color indexed="8"/>
      <name val="Calibri"/>
      <family val="2"/>
    </font>
    <font>
      <sz val="8"/>
      <color theme="1"/>
      <name val="Calibri"/>
      <family val="2"/>
    </font>
    <font>
      <b/>
      <sz val="11"/>
      <color theme="1"/>
      <name val="Calibri"/>
      <family val="2"/>
    </font>
    <font>
      <b/>
      <sz val="14"/>
      <color theme="7" tint="-0.249977111117893"/>
      <name val="Calibri"/>
      <family val="2"/>
    </font>
    <font>
      <sz val="14"/>
      <color theme="7" tint="-0.249977111117893"/>
      <name val="Calibri"/>
      <family val="2"/>
    </font>
    <font>
      <sz val="10"/>
      <color theme="1"/>
      <name val="Calibri"/>
      <family val="2"/>
    </font>
    <font>
      <b/>
      <sz val="10"/>
      <color theme="7" tint="-0.249977111117893"/>
      <name val="Calibri"/>
      <family val="2"/>
    </font>
    <font>
      <sz val="11"/>
      <color theme="1"/>
      <name val="Calibri"/>
      <family val="2"/>
      <scheme val="minor"/>
    </font>
    <font>
      <sz val="10"/>
      <name val="Arial"/>
      <family val="2"/>
    </font>
    <font>
      <sz val="10"/>
      <color indexed="64"/>
      <name val="Arial"/>
      <family val="2"/>
    </font>
    <font>
      <b/>
      <sz val="10"/>
      <color theme="1"/>
      <name val="Calibri"/>
      <family val="2"/>
    </font>
    <font>
      <i/>
      <sz val="10"/>
      <color theme="1"/>
      <name val="Calibri"/>
      <family val="2"/>
    </font>
  </fonts>
  <fills count="4">
    <fill>
      <patternFill patternType="none"/>
    </fill>
    <fill>
      <patternFill patternType="gray125"/>
    </fill>
    <fill>
      <patternFill patternType="solid">
        <fgColor theme="7" tint="-0.249977111117893"/>
        <bgColor indexed="64"/>
      </patternFill>
    </fill>
    <fill>
      <patternFill patternType="solid">
        <fgColor indexed="31"/>
        <bgColor indexed="64"/>
      </patternFill>
    </fill>
  </fills>
  <borders count="19">
    <border>
      <left/>
      <right/>
      <top/>
      <bottom/>
      <diagonal/>
    </border>
    <border>
      <left style="thin">
        <color rgb="FF084D03"/>
      </left>
      <right style="thin">
        <color rgb="FF084D03"/>
      </right>
      <top style="thin">
        <color rgb="FF084D03"/>
      </top>
      <bottom style="thin">
        <color rgb="FF084D03"/>
      </bottom>
      <diagonal/>
    </border>
    <border>
      <left/>
      <right style="thin">
        <color indexed="64"/>
      </right>
      <top/>
      <bottom/>
      <diagonal/>
    </border>
    <border>
      <left style="thin">
        <color auto="1"/>
      </left>
      <right/>
      <top style="thin">
        <color auto="1"/>
      </top>
      <bottom style="thin">
        <color auto="1"/>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theme="7" tint="-0.24994659260841701"/>
      </left>
      <right/>
      <top style="thick">
        <color theme="7" tint="-0.24994659260841701"/>
      </top>
      <bottom/>
      <diagonal/>
    </border>
    <border>
      <left/>
      <right/>
      <top style="thick">
        <color theme="7" tint="-0.24994659260841701"/>
      </top>
      <bottom/>
      <diagonal/>
    </border>
    <border>
      <left/>
      <right style="thick">
        <color theme="7" tint="-0.24994659260841701"/>
      </right>
      <top style="thick">
        <color theme="7" tint="-0.24994659260841701"/>
      </top>
      <bottom/>
      <diagonal/>
    </border>
    <border>
      <left style="thick">
        <color theme="7" tint="-0.24994659260841701"/>
      </left>
      <right style="thin">
        <color rgb="FF084D03"/>
      </right>
      <top style="thin">
        <color rgb="FF084D03"/>
      </top>
      <bottom style="thin">
        <color rgb="FF084D03"/>
      </bottom>
      <diagonal/>
    </border>
    <border>
      <left style="thin">
        <color rgb="FF084D03"/>
      </left>
      <right style="thick">
        <color theme="7" tint="-0.24994659260841701"/>
      </right>
      <top style="thin">
        <color rgb="FF084D03"/>
      </top>
      <bottom style="thin">
        <color rgb="FF084D03"/>
      </bottom>
      <diagonal/>
    </border>
    <border>
      <left style="thick">
        <color theme="7" tint="-0.24994659260841701"/>
      </left>
      <right style="thin">
        <color rgb="FF084D03"/>
      </right>
      <top style="thin">
        <color rgb="FF084D03"/>
      </top>
      <bottom style="thick">
        <color theme="7" tint="-0.24994659260841701"/>
      </bottom>
      <diagonal/>
    </border>
    <border>
      <left style="thin">
        <color rgb="FF084D03"/>
      </left>
      <right style="thin">
        <color rgb="FF084D03"/>
      </right>
      <top style="thin">
        <color rgb="FF084D03"/>
      </top>
      <bottom style="thick">
        <color theme="7" tint="-0.24994659260841701"/>
      </bottom>
      <diagonal/>
    </border>
    <border>
      <left style="thin">
        <color rgb="FF084D03"/>
      </left>
      <right style="thick">
        <color theme="7" tint="-0.24994659260841701"/>
      </right>
      <top style="thin">
        <color rgb="FF084D03"/>
      </top>
      <bottom style="thick">
        <color theme="7" tint="-0.24994659260841701"/>
      </bottom>
      <diagonal/>
    </border>
    <border>
      <left style="thin">
        <color indexed="63"/>
      </left>
      <right style="thin">
        <color indexed="63"/>
      </right>
      <top style="thin">
        <color indexed="63"/>
      </top>
      <bottom style="thin">
        <color indexed="63"/>
      </bottom>
      <diagonal/>
    </border>
    <border>
      <left style="thin">
        <color rgb="FF084D03"/>
      </left>
      <right style="thin">
        <color rgb="FF084D03"/>
      </right>
      <top style="thin">
        <color rgb="FF084D03"/>
      </top>
      <bottom style="thick">
        <color theme="7"/>
      </bottom>
      <diagonal/>
    </border>
    <border>
      <left/>
      <right/>
      <top/>
      <bottom style="thin">
        <color indexed="64"/>
      </bottom>
      <diagonal/>
    </border>
  </borders>
  <cellStyleXfs count="13">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4" fillId="0" borderId="0"/>
    <xf numFmtId="0" fontId="15" fillId="0" borderId="0"/>
    <xf numFmtId="0" fontId="14" fillId="0" borderId="0"/>
    <xf numFmtId="0" fontId="14" fillId="0" borderId="0"/>
    <xf numFmtId="9" fontId="14" fillId="0" borderId="0" applyFont="0" applyFill="0" applyBorder="0" applyAlignment="0" applyProtection="0"/>
    <xf numFmtId="0" fontId="14" fillId="3" borderId="16" applyNumberFormat="0" applyProtection="0">
      <alignment horizontal="left" vertical="center" indent="1"/>
    </xf>
    <xf numFmtId="0" fontId="14" fillId="3" borderId="16" applyNumberFormat="0" applyProtection="0">
      <alignment horizontal="left" vertical="center" indent="1"/>
    </xf>
    <xf numFmtId="0" fontId="14" fillId="3" borderId="16" applyNumberFormat="0" applyProtection="0">
      <alignment horizontal="left" vertical="center" indent="1"/>
    </xf>
  </cellStyleXfs>
  <cellXfs count="86">
    <xf numFmtId="0" fontId="0" fillId="0" borderId="0" xfId="0"/>
    <xf numFmtId="0" fontId="1" fillId="0" borderId="0" xfId="1"/>
    <xf numFmtId="0" fontId="5" fillId="0" borderId="0" xfId="1" applyFont="1" applyBorder="1" applyAlignment="1" applyProtection="1">
      <alignment vertical="center"/>
    </xf>
    <xf numFmtId="10" fontId="1" fillId="0" borderId="2" xfId="1" applyNumberFormat="1" applyBorder="1" applyProtection="1">
      <protection hidden="1"/>
    </xf>
    <xf numFmtId="0" fontId="1" fillId="0" borderId="3" xfId="1" applyBorder="1" applyProtection="1">
      <protection locked="0"/>
    </xf>
    <xf numFmtId="0" fontId="1" fillId="0" borderId="0" xfId="1" applyProtection="1">
      <protection locked="0"/>
    </xf>
    <xf numFmtId="6" fontId="1" fillId="0" borderId="4" xfId="3" applyNumberFormat="1" applyBorder="1" applyProtection="1">
      <protection locked="0"/>
    </xf>
    <xf numFmtId="0" fontId="1" fillId="0" borderId="0" xfId="1" applyProtection="1">
      <protection hidden="1"/>
    </xf>
    <xf numFmtId="0" fontId="1" fillId="0" borderId="5" xfId="1" applyBorder="1" applyAlignment="1" applyProtection="1">
      <alignment horizontal="center"/>
      <protection locked="0"/>
    </xf>
    <xf numFmtId="0" fontId="1" fillId="0" borderId="6" xfId="1" applyBorder="1" applyAlignment="1" applyProtection="1">
      <alignment horizontal="center"/>
      <protection locked="0"/>
    </xf>
    <xf numFmtId="0" fontId="1" fillId="0" borderId="7" xfId="1" applyBorder="1" applyProtection="1">
      <protection locked="0"/>
    </xf>
    <xf numFmtId="37" fontId="11" fillId="0" borderId="1" xfId="1" applyNumberFormat="1" applyFont="1" applyBorder="1" applyAlignment="1" applyProtection="1">
      <alignment vertical="center"/>
      <protection locked="0"/>
    </xf>
    <xf numFmtId="0" fontId="1" fillId="0" borderId="0" xfId="1" applyProtection="1"/>
    <xf numFmtId="0" fontId="10" fillId="0" borderId="0" xfId="1" applyFont="1" applyAlignment="1" applyProtection="1"/>
    <xf numFmtId="0" fontId="0" fillId="0" borderId="0" xfId="0" applyProtection="1"/>
    <xf numFmtId="0" fontId="1" fillId="0" borderId="0" xfId="1" applyAlignment="1" applyProtection="1"/>
    <xf numFmtId="0" fontId="2" fillId="2" borderId="8" xfId="1" applyFont="1" applyFill="1" applyBorder="1" applyAlignment="1" applyProtection="1">
      <alignment horizontal="left" wrapText="1"/>
    </xf>
    <xf numFmtId="0" fontId="3" fillId="2" borderId="9" xfId="1" applyFont="1" applyFill="1" applyBorder="1" applyAlignment="1" applyProtection="1">
      <alignment horizontal="center" wrapText="1"/>
    </xf>
    <xf numFmtId="0" fontId="4" fillId="2" borderId="10" xfId="1" applyFont="1" applyFill="1" applyBorder="1" applyAlignment="1" applyProtection="1">
      <alignment horizontal="center" wrapText="1"/>
    </xf>
    <xf numFmtId="0" fontId="11" fillId="0" borderId="11" xfId="1" applyFont="1" applyBorder="1" applyAlignment="1" applyProtection="1">
      <alignment vertical="center" wrapText="1"/>
    </xf>
    <xf numFmtId="44" fontId="11" fillId="0" borderId="1" xfId="1" applyNumberFormat="1" applyFont="1" applyBorder="1" applyAlignment="1" applyProtection="1">
      <alignment vertical="center"/>
    </xf>
    <xf numFmtId="0" fontId="11" fillId="0" borderId="1" xfId="1" applyFont="1" applyBorder="1" applyAlignment="1" applyProtection="1">
      <alignment horizontal="center" vertical="center"/>
    </xf>
    <xf numFmtId="0" fontId="5" fillId="0" borderId="0" xfId="1" applyFont="1" applyAlignment="1" applyProtection="1">
      <alignment vertical="center"/>
    </xf>
    <xf numFmtId="0" fontId="11" fillId="0" borderId="11" xfId="1" applyFont="1" applyFill="1" applyBorder="1" applyAlignment="1" applyProtection="1">
      <alignment vertical="center" wrapText="1"/>
    </xf>
    <xf numFmtId="44" fontId="11" fillId="0" borderId="1" xfId="1" applyNumberFormat="1" applyFont="1" applyFill="1" applyBorder="1" applyAlignment="1" applyProtection="1">
      <alignment vertical="center"/>
    </xf>
    <xf numFmtId="0" fontId="5" fillId="0" borderId="0" xfId="1" applyFont="1" applyProtection="1"/>
    <xf numFmtId="0" fontId="11" fillId="0" borderId="13" xfId="1" applyFont="1" applyBorder="1" applyAlignment="1" applyProtection="1">
      <alignment vertical="center" wrapText="1"/>
    </xf>
    <xf numFmtId="44" fontId="11" fillId="0" borderId="14" xfId="1" applyNumberFormat="1" applyFont="1" applyBorder="1" applyAlignment="1" applyProtection="1">
      <alignment vertical="center"/>
    </xf>
    <xf numFmtId="0" fontId="11" fillId="0" borderId="14" xfId="1" applyFont="1" applyBorder="1" applyAlignment="1" applyProtection="1">
      <alignment horizontal="center" vertical="center"/>
    </xf>
    <xf numFmtId="0" fontId="5" fillId="0" borderId="0" xfId="1" applyFont="1" applyBorder="1" applyAlignment="1" applyProtection="1">
      <alignment vertical="center" wrapText="1"/>
    </xf>
    <xf numFmtId="8" fontId="5" fillId="0" borderId="0" xfId="1" applyNumberFormat="1" applyFont="1" applyBorder="1" applyAlignment="1" applyProtection="1">
      <alignment vertical="center"/>
    </xf>
    <xf numFmtId="0" fontId="5" fillId="0" borderId="0" xfId="1" applyFont="1" applyBorder="1" applyAlignment="1" applyProtection="1">
      <alignment horizontal="center" vertical="center"/>
    </xf>
    <xf numFmtId="43" fontId="5" fillId="0" borderId="0" xfId="2" applyFont="1" applyBorder="1" applyAlignment="1" applyProtection="1">
      <alignment vertical="center"/>
    </xf>
    <xf numFmtId="0" fontId="7" fillId="0" borderId="0" xfId="1" applyFont="1" applyAlignment="1" applyProtection="1">
      <alignment wrapText="1"/>
    </xf>
    <xf numFmtId="0" fontId="7" fillId="0" borderId="0" xfId="1" applyFont="1" applyAlignment="1" applyProtection="1">
      <alignment horizontal="left" wrapText="1"/>
    </xf>
    <xf numFmtId="0" fontId="3" fillId="2" borderId="8" xfId="1" applyFont="1" applyFill="1" applyBorder="1" applyAlignment="1" applyProtection="1">
      <alignment horizontal="left" wrapText="1"/>
    </xf>
    <xf numFmtId="0" fontId="5" fillId="0" borderId="0" xfId="1" applyFont="1" applyAlignment="1" applyProtection="1">
      <alignment horizontal="left" vertical="top" wrapText="1"/>
    </xf>
    <xf numFmtId="0" fontId="6" fillId="0" borderId="0" xfId="1" applyFont="1" applyAlignment="1" applyProtection="1">
      <alignment horizontal="left" vertical="top" wrapText="1"/>
    </xf>
    <xf numFmtId="0" fontId="1" fillId="0" borderId="0" xfId="1" quotePrefix="1" applyProtection="1"/>
    <xf numFmtId="0" fontId="11" fillId="0" borderId="1" xfId="1" applyFont="1" applyFill="1" applyBorder="1" applyAlignment="1" applyProtection="1">
      <alignment horizontal="center" vertical="center"/>
    </xf>
    <xf numFmtId="0" fontId="11" fillId="0" borderId="0" xfId="1" applyFont="1" applyBorder="1" applyAlignment="1" applyProtection="1">
      <alignment vertical="center" wrapText="1"/>
    </xf>
    <xf numFmtId="44" fontId="11" fillId="0" borderId="0" xfId="1" applyNumberFormat="1" applyFont="1" applyBorder="1" applyAlignment="1" applyProtection="1">
      <alignment vertical="center"/>
    </xf>
    <xf numFmtId="0" fontId="11" fillId="0" borderId="0" xfId="1" applyFont="1" applyBorder="1" applyAlignment="1" applyProtection="1">
      <alignment horizontal="center" vertical="center"/>
    </xf>
    <xf numFmtId="37" fontId="11" fillId="0" borderId="0" xfId="1" applyNumberFormat="1" applyFont="1" applyBorder="1" applyAlignment="1" applyProtection="1">
      <alignment vertical="center"/>
    </xf>
    <xf numFmtId="43" fontId="11" fillId="0" borderId="0" xfId="2" applyFont="1" applyBorder="1" applyAlignment="1" applyProtection="1">
      <alignment vertical="center"/>
    </xf>
    <xf numFmtId="0" fontId="11" fillId="0" borderId="0" xfId="1" applyFont="1" applyAlignment="1" applyProtection="1">
      <alignment vertical="top" wrapText="1"/>
    </xf>
    <xf numFmtId="0" fontId="1" fillId="0" borderId="0" xfId="1" applyFont="1" applyBorder="1" applyAlignment="1" applyProtection="1">
      <alignment horizontal="left" vertical="top" wrapText="1"/>
    </xf>
    <xf numFmtId="0" fontId="1" fillId="0" borderId="0" xfId="1" applyFont="1" applyProtection="1"/>
    <xf numFmtId="0" fontId="8" fillId="0" borderId="0" xfId="1" applyFont="1" applyProtection="1"/>
    <xf numFmtId="0" fontId="11" fillId="0" borderId="0" xfId="1" applyFont="1" applyAlignment="1" applyProtection="1">
      <alignment wrapText="1"/>
    </xf>
    <xf numFmtId="0" fontId="8" fillId="0" borderId="0" xfId="1" applyFont="1" applyAlignment="1" applyProtection="1">
      <alignment vertical="center" wrapText="1"/>
    </xf>
    <xf numFmtId="0" fontId="1" fillId="0" borderId="0" xfId="1" applyFont="1" applyAlignment="1" applyProtection="1">
      <alignment horizontal="left" vertical="top" wrapText="1"/>
    </xf>
    <xf numFmtId="44" fontId="11" fillId="0" borderId="12" xfId="4" applyFont="1" applyBorder="1" applyAlignment="1" applyProtection="1">
      <alignment vertical="center"/>
    </xf>
    <xf numFmtId="44" fontId="11" fillId="0" borderId="15" xfId="4" applyFont="1" applyBorder="1" applyAlignment="1" applyProtection="1">
      <alignment vertical="center"/>
    </xf>
    <xf numFmtId="44" fontId="11" fillId="0" borderId="12" xfId="4" applyFont="1" applyFill="1" applyBorder="1" applyAlignment="1" applyProtection="1">
      <alignment vertical="center"/>
    </xf>
    <xf numFmtId="0" fontId="9" fillId="0" borderId="0" xfId="1" applyFont="1" applyAlignment="1" applyProtection="1">
      <alignment horizontal="left"/>
    </xf>
    <xf numFmtId="0" fontId="5" fillId="0" borderId="0" xfId="1" applyFont="1" applyAlignment="1" applyProtection="1">
      <alignment horizontal="left" vertical="center" wrapText="1"/>
    </xf>
    <xf numFmtId="0" fontId="11" fillId="0" borderId="0" xfId="1" applyFont="1" applyAlignment="1" applyProtection="1">
      <alignment horizontal="center" vertical="top" wrapText="1"/>
    </xf>
    <xf numFmtId="0" fontId="8" fillId="0" borderId="0" xfId="1" applyFont="1" applyAlignment="1" applyProtection="1">
      <alignment horizontal="left" vertical="top" wrapText="1"/>
    </xf>
    <xf numFmtId="37" fontId="11" fillId="0" borderId="14" xfId="1" applyNumberFormat="1" applyFont="1" applyBorder="1" applyAlignment="1" applyProtection="1">
      <alignment horizontal="center" vertical="center"/>
      <protection locked="0"/>
    </xf>
    <xf numFmtId="37" fontId="11" fillId="0" borderId="17" xfId="1" applyNumberFormat="1" applyFont="1" applyBorder="1" applyAlignment="1" applyProtection="1">
      <alignment vertical="center"/>
      <protection locked="0"/>
    </xf>
    <xf numFmtId="0" fontId="11" fillId="0" borderId="0" xfId="1" applyFont="1" applyAlignment="1" applyProtection="1">
      <alignment horizontal="left" wrapText="1"/>
    </xf>
    <xf numFmtId="0" fontId="11" fillId="0" borderId="0" xfId="1" applyFont="1" applyAlignment="1" applyProtection="1">
      <alignment horizontal="left" vertical="top" wrapText="1"/>
    </xf>
    <xf numFmtId="0" fontId="11" fillId="0" borderId="0" xfId="1" applyFont="1" applyBorder="1" applyAlignment="1" applyProtection="1">
      <alignment horizontal="center" vertical="top" wrapText="1"/>
    </xf>
    <xf numFmtId="0" fontId="8" fillId="0" borderId="0" xfId="1" applyFont="1" applyAlignment="1" applyProtection="1"/>
    <xf numFmtId="0" fontId="11" fillId="0" borderId="0" xfId="1" applyFont="1" applyAlignment="1" applyProtection="1">
      <alignment horizontal="center" vertical="top" wrapText="1"/>
    </xf>
    <xf numFmtId="0" fontId="11" fillId="0" borderId="0" xfId="1" applyFont="1" applyAlignment="1" applyProtection="1">
      <alignment horizontal="center" vertical="center" wrapText="1"/>
    </xf>
    <xf numFmtId="0" fontId="11" fillId="0" borderId="0" xfId="1" applyFont="1" applyAlignment="1" applyProtection="1">
      <alignment horizontal="center" wrapText="1"/>
    </xf>
    <xf numFmtId="0" fontId="11" fillId="0" borderId="0" xfId="1" applyFont="1" applyBorder="1" applyAlignment="1" applyProtection="1">
      <alignment horizontal="center" vertical="top" wrapText="1"/>
    </xf>
    <xf numFmtId="37" fontId="8" fillId="0" borderId="0" xfId="1" applyNumberFormat="1" applyFont="1" applyAlignment="1" applyProtection="1">
      <alignment vertical="center"/>
    </xf>
    <xf numFmtId="0" fontId="1" fillId="0" borderId="0" xfId="1" applyFont="1" applyFill="1" applyBorder="1" applyProtection="1"/>
    <xf numFmtId="0" fontId="8" fillId="0" borderId="0" xfId="1" applyFont="1" applyFill="1" applyBorder="1" applyProtection="1"/>
    <xf numFmtId="164" fontId="8" fillId="0" borderId="18" xfId="1" applyNumberFormat="1" applyFont="1" applyBorder="1" applyAlignment="1" applyProtection="1">
      <alignment horizontal="right" vertical="center"/>
    </xf>
    <xf numFmtId="164" fontId="8" fillId="0" borderId="0" xfId="1" applyNumberFormat="1" applyFont="1" applyAlignment="1" applyProtection="1">
      <alignment horizontal="right" vertical="center"/>
    </xf>
    <xf numFmtId="0" fontId="11" fillId="0" borderId="0" xfId="1" applyFont="1" applyAlignment="1" applyProtection="1">
      <alignment horizontal="center" vertical="top" wrapText="1"/>
    </xf>
    <xf numFmtId="0" fontId="11" fillId="0" borderId="0" xfId="1" applyFont="1" applyAlignment="1" applyProtection="1">
      <alignment horizontal="center" vertical="center" wrapText="1"/>
    </xf>
    <xf numFmtId="0" fontId="11" fillId="0" borderId="0" xfId="1" applyFont="1" applyAlignment="1" applyProtection="1">
      <alignment horizontal="center" wrapText="1"/>
    </xf>
    <xf numFmtId="0" fontId="11" fillId="0" borderId="0" xfId="1" applyFont="1" applyAlignment="1" applyProtection="1">
      <alignment horizontal="left" vertical="top" wrapText="1"/>
    </xf>
    <xf numFmtId="0" fontId="9" fillId="0" borderId="0" xfId="1" applyFont="1" applyAlignment="1" applyProtection="1">
      <alignment horizontal="left"/>
    </xf>
    <xf numFmtId="0" fontId="8" fillId="0" borderId="0" xfId="1" applyFont="1" applyAlignment="1" applyProtection="1">
      <alignment horizontal="left" vertical="center" wrapText="1"/>
    </xf>
    <xf numFmtId="0" fontId="3" fillId="2" borderId="9" xfId="1" applyFont="1" applyFill="1" applyBorder="1" applyAlignment="1" applyProtection="1">
      <alignment horizontal="center" wrapText="1"/>
    </xf>
    <xf numFmtId="164" fontId="1" fillId="0" borderId="0" xfId="1" applyNumberFormat="1" applyFont="1" applyFill="1" applyBorder="1" applyAlignment="1" applyProtection="1">
      <alignment horizontal="center" vertical="center"/>
    </xf>
    <xf numFmtId="9" fontId="8" fillId="0" borderId="0" xfId="1" applyNumberFormat="1" applyFont="1" applyFill="1" applyBorder="1" applyAlignment="1" applyProtection="1">
      <alignment horizontal="right" vertical="center"/>
    </xf>
    <xf numFmtId="0" fontId="8" fillId="0" borderId="0" xfId="1" applyFont="1" applyBorder="1" applyAlignment="1" applyProtection="1">
      <alignment horizontal="center" vertical="center"/>
    </xf>
    <xf numFmtId="0" fontId="16" fillId="0" borderId="0" xfId="1" applyFont="1" applyBorder="1" applyAlignment="1" applyProtection="1">
      <alignment horizontal="left" vertical="center" wrapText="1"/>
    </xf>
    <xf numFmtId="164" fontId="8" fillId="0" borderId="0" xfId="1" applyNumberFormat="1" applyFont="1" applyAlignment="1" applyProtection="1">
      <alignment horizontal="right" vertical="center"/>
    </xf>
  </cellXfs>
  <cellStyles count="13">
    <cellStyle name="Comma 2" xfId="2"/>
    <cellStyle name="Currency" xfId="4" builtinId="4"/>
    <cellStyle name="Currency 2" xfId="3"/>
    <cellStyle name="Normal" xfId="0" builtinId="0"/>
    <cellStyle name="Normal 2" xfId="1"/>
    <cellStyle name="Normal 3" xfId="5"/>
    <cellStyle name="Normal 4" xfId="6"/>
    <cellStyle name="Normal 5" xfId="7"/>
    <cellStyle name="Normal 5 2" xfId="8"/>
    <cellStyle name="Percent 4" xfId="9"/>
    <cellStyle name="SAPBEXchaText" xfId="10"/>
    <cellStyle name="SAPBEXstdItem" xfId="11"/>
    <cellStyle name="SAPBEXstdItemX" xfId="12"/>
  </cellStyles>
  <dxfs count="0"/>
  <tableStyles count="0" defaultTableStyle="TableStyleMedium2" defaultPivotStyle="PivotStyleLight16"/>
  <colors>
    <mruColors>
      <color rgb="FFFFFFCC"/>
      <color rgb="FFFFCCFF"/>
      <color rgb="FFFFB3FF"/>
      <color rgb="FFFFD9FF"/>
      <color rgb="FFB4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27378</xdr:colOff>
      <xdr:row>0</xdr:row>
      <xdr:rowOff>0</xdr:rowOff>
    </xdr:from>
    <xdr:to>
      <xdr:col>7</xdr:col>
      <xdr:colOff>724335</xdr:colOff>
      <xdr:row>1</xdr:row>
      <xdr:rowOff>102489</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378" y="0"/>
          <a:ext cx="6821532" cy="816864"/>
        </a:xfrm>
        <a:prstGeom prst="rect">
          <a:avLst/>
        </a:prstGeom>
      </xdr:spPr>
    </xdr:pic>
    <xdr:clientData/>
  </xdr:twoCellAnchor>
  <xdr:twoCellAnchor editAs="oneCell">
    <xdr:from>
      <xdr:col>0</xdr:col>
      <xdr:colOff>36903</xdr:colOff>
      <xdr:row>46</xdr:row>
      <xdr:rowOff>104775</xdr:rowOff>
    </xdr:from>
    <xdr:to>
      <xdr:col>7</xdr:col>
      <xdr:colOff>733860</xdr:colOff>
      <xdr:row>50</xdr:row>
      <xdr:rowOff>159639</xdr:rowOff>
    </xdr:to>
    <xdr:pic>
      <xdr:nvPicPr>
        <xdr:cNvPr id="13"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03" y="10134600"/>
          <a:ext cx="6821532" cy="8168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962120/OneDrive%20-%20Syngenta/Laurie's%20Files/2018%20GT365/Syngenta_Make_Your_Own_Program_2015_GreenTrust_365CalCompleteExamp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962120/OneDrive%20-%20Syngenta/Laurie's%20Files/2018%20GT365/Syngenta_Make_Your_Own_Program_2015_Orn%20Tes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962120/OneDrive%20-%20Syngenta/Laurie's%20Files/2018%20GT365/Syngenta_Spray_Program_Calc_11-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and Explanation"/>
      <sheetName val="Order Input"/>
      <sheetName val="Golf Worksheet CA"/>
      <sheetName val="Golf Worksheet"/>
      <sheetName val="AcresRates"/>
      <sheetName val="Paks"/>
      <sheetName val="Rate"/>
      <sheetName val="Solution Suggestions"/>
    </sheetNames>
    <sheetDataSet>
      <sheetData sheetId="0" refreshError="1"/>
      <sheetData sheetId="1" refreshError="1"/>
      <sheetData sheetId="2" refreshError="1"/>
      <sheetData sheetId="3" refreshError="1"/>
      <sheetData sheetId="4" refreshError="1"/>
      <sheetData sheetId="5">
        <row r="34">
          <cell r="D34">
            <v>2</v>
          </cell>
          <cell r="E34">
            <v>0</v>
          </cell>
          <cell r="F34">
            <v>0</v>
          </cell>
          <cell r="G34">
            <v>0</v>
          </cell>
          <cell r="H34">
            <v>1</v>
          </cell>
          <cell r="I34">
            <v>2</v>
          </cell>
          <cell r="J34">
            <v>0</v>
          </cell>
          <cell r="K34">
            <v>1</v>
          </cell>
          <cell r="L34">
            <v>4</v>
          </cell>
          <cell r="M34">
            <v>0</v>
          </cell>
          <cell r="N34">
            <v>5</v>
          </cell>
        </row>
      </sheetData>
      <sheetData sheetId="6" refreshError="1"/>
      <sheetData sheetId="7">
        <row r="2">
          <cell r="C2">
            <v>20</v>
          </cell>
        </row>
        <row r="3">
          <cell r="C3">
            <v>20</v>
          </cell>
        </row>
        <row r="4">
          <cell r="C4">
            <v>20</v>
          </cell>
        </row>
        <row r="5">
          <cell r="C5">
            <v>100</v>
          </cell>
        </row>
        <row r="6">
          <cell r="C6">
            <v>9</v>
          </cell>
        </row>
        <row r="7">
          <cell r="C7">
            <v>0</v>
          </cell>
        </row>
        <row r="8">
          <cell r="C8">
            <v>20</v>
          </cell>
        </row>
        <row r="9">
          <cell r="C9">
            <v>50</v>
          </cell>
        </row>
        <row r="10">
          <cell r="C10">
            <v>20</v>
          </cell>
        </row>
        <row r="11">
          <cell r="C11">
            <v>255</v>
          </cell>
        </row>
        <row r="12">
          <cell r="C12">
            <v>20</v>
          </cell>
        </row>
        <row r="13">
          <cell r="C13">
            <v>119</v>
          </cell>
        </row>
        <row r="14">
          <cell r="C14">
            <v>9</v>
          </cell>
        </row>
        <row r="15">
          <cell r="C15">
            <v>30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and Explanation"/>
      <sheetName val="Order Input"/>
      <sheetName val="Orn Worksheet CA"/>
      <sheetName val="Orn Worksheet"/>
      <sheetName val="AcresRates"/>
      <sheetName val="Paks"/>
      <sheetName val="Rate"/>
      <sheetName val="Solution Suggestions"/>
    </sheetNames>
    <sheetDataSet>
      <sheetData sheetId="0"/>
      <sheetData sheetId="1"/>
      <sheetData sheetId="2"/>
      <sheetData sheetId="3"/>
      <sheetData sheetId="4"/>
      <sheetData sheetId="5"/>
      <sheetData sheetId="6"/>
      <sheetData sheetId="7">
        <row r="2">
          <cell r="C2" t="e">
            <v>#N/A</v>
          </cell>
        </row>
        <row r="3">
          <cell r="C3">
            <v>25</v>
          </cell>
        </row>
        <row r="4">
          <cell r="C4" t="e">
            <v>#N/A</v>
          </cell>
        </row>
        <row r="5">
          <cell r="C5" t="e">
            <v>#N/A</v>
          </cell>
        </row>
        <row r="6">
          <cell r="C6">
            <v>100</v>
          </cell>
        </row>
        <row r="7">
          <cell r="C7" t="e">
            <v>#N/A</v>
          </cell>
        </row>
        <row r="8">
          <cell r="C8" t="e">
            <v>#N/A</v>
          </cell>
        </row>
        <row r="9">
          <cell r="C9">
            <v>60</v>
          </cell>
        </row>
        <row r="10">
          <cell r="C10" t="e">
            <v>#N/A</v>
          </cell>
        </row>
        <row r="11">
          <cell r="C11" t="e">
            <v>#N/A</v>
          </cell>
        </row>
        <row r="12">
          <cell r="C12" t="e">
            <v>#N/A</v>
          </cell>
        </row>
        <row r="13">
          <cell r="C13" t="e">
            <v>#N/A</v>
          </cell>
        </row>
        <row r="14">
          <cell r="C14" t="e">
            <v>#N/A</v>
          </cell>
        </row>
        <row r="15">
          <cell r="C15" t="e">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Calc"/>
      <sheetName val="AcresRates"/>
      <sheetName val="Golf Worksheet"/>
      <sheetName val="Rate"/>
    </sheetNames>
    <sheetDataSet>
      <sheetData sheetId="0" refreshError="1"/>
      <sheetData sheetId="1">
        <row r="1">
          <cell r="A1" t="b">
            <v>1</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91"/>
  <sheetViews>
    <sheetView showGridLines="0" tabSelected="1" zoomScaleNormal="100" zoomScalePageLayoutView="80" workbookViewId="0">
      <selection activeCell="D6" sqref="D6"/>
    </sheetView>
  </sheetViews>
  <sheetFormatPr defaultColWidth="11.3984375" defaultRowHeight="14.25" x14ac:dyDescent="0.45"/>
  <cols>
    <col min="1" max="1" width="41.3984375" style="12" customWidth="1"/>
    <col min="2" max="2" width="19" style="12" bestFit="1" customWidth="1"/>
    <col min="3" max="3" width="1.3984375" style="12" customWidth="1"/>
    <col min="4" max="4" width="13.3984375" style="12" bestFit="1" customWidth="1"/>
    <col min="5" max="5" width="2.86328125" style="12" bestFit="1" customWidth="1"/>
    <col min="6" max="6" width="12.265625" style="12" customWidth="1"/>
    <col min="7" max="7" width="1.3984375" style="12" customWidth="1"/>
    <col min="8" max="8" width="23" style="12" customWidth="1"/>
    <col min="9" max="9" width="12" style="12" customWidth="1"/>
    <col min="10" max="10" width="1.265625" style="12" customWidth="1"/>
    <col min="11" max="11" width="12.265625" style="12" customWidth="1"/>
    <col min="12" max="12" width="1.265625" style="12" customWidth="1"/>
    <col min="13" max="13" width="15.3984375" style="12" customWidth="1"/>
    <col min="14" max="14" width="11.3984375" style="12"/>
    <col min="15" max="15" width="91.1328125" style="12" customWidth="1"/>
    <col min="16" max="16384" width="11.3984375" style="12"/>
  </cols>
  <sheetData>
    <row r="1" spans="1:25" ht="56.25" customHeight="1" x14ac:dyDescent="0.45"/>
    <row r="2" spans="1:25" ht="21.75" customHeight="1" x14ac:dyDescent="0.45"/>
    <row r="3" spans="1:25" ht="21" customHeight="1" x14ac:dyDescent="0.55000000000000004">
      <c r="A3" s="78" t="s">
        <v>65</v>
      </c>
      <c r="B3" s="78"/>
      <c r="C3" s="78"/>
      <c r="D3" s="78"/>
      <c r="E3" s="78"/>
      <c r="F3" s="78"/>
      <c r="G3" s="78"/>
      <c r="H3" s="78"/>
      <c r="I3" s="78"/>
      <c r="J3" s="78"/>
      <c r="K3" s="78"/>
      <c r="L3" s="13"/>
      <c r="M3" s="13"/>
      <c r="Q3" s="14"/>
      <c r="R3" s="14"/>
      <c r="S3" s="14"/>
      <c r="T3" s="14"/>
      <c r="U3" s="14"/>
      <c r="V3" s="14"/>
      <c r="W3" s="14"/>
      <c r="X3" s="14"/>
      <c r="Y3" s="14"/>
    </row>
    <row r="4" spans="1:25" ht="14.65" thickBot="1" x14ac:dyDescent="0.5">
      <c r="A4" s="15" t="s">
        <v>66</v>
      </c>
      <c r="B4" s="15"/>
      <c r="C4" s="15"/>
      <c r="D4" s="15"/>
      <c r="E4" s="15"/>
      <c r="F4" s="15"/>
      <c r="G4" s="15"/>
      <c r="H4" s="15"/>
      <c r="I4" s="15"/>
      <c r="J4" s="15"/>
      <c r="K4" s="15"/>
      <c r="L4" s="15"/>
      <c r="M4" s="15"/>
      <c r="Q4" s="14"/>
      <c r="R4" s="14"/>
      <c r="S4" s="14"/>
      <c r="T4" s="14"/>
      <c r="U4" s="14"/>
      <c r="V4" s="14"/>
      <c r="W4" s="14"/>
      <c r="X4" s="14"/>
      <c r="Y4" s="14"/>
    </row>
    <row r="5" spans="1:25" ht="48.75" customHeight="1" thickTop="1" x14ac:dyDescent="0.45">
      <c r="A5" s="16" t="s">
        <v>0</v>
      </c>
      <c r="B5" s="17" t="s">
        <v>73</v>
      </c>
      <c r="C5" s="17"/>
      <c r="D5" s="17" t="s">
        <v>1</v>
      </c>
      <c r="E5" s="17"/>
      <c r="F5" s="18" t="s">
        <v>2</v>
      </c>
    </row>
    <row r="6" spans="1:25" x14ac:dyDescent="0.45">
      <c r="A6" s="19" t="s">
        <v>68</v>
      </c>
      <c r="B6" s="20">
        <v>1011.5</v>
      </c>
      <c r="C6" s="21" t="s">
        <v>4</v>
      </c>
      <c r="D6" s="11">
        <v>0</v>
      </c>
      <c r="E6" s="21" t="s">
        <v>5</v>
      </c>
      <c r="F6" s="52">
        <f t="shared" ref="F6" si="0">B6*D6</f>
        <v>0</v>
      </c>
      <c r="G6" s="22"/>
    </row>
    <row r="7" spans="1:25" x14ac:dyDescent="0.45">
      <c r="A7" s="19" t="s">
        <v>69</v>
      </c>
      <c r="B7" s="20">
        <v>911.5</v>
      </c>
      <c r="C7" s="21" t="s">
        <v>4</v>
      </c>
      <c r="D7" s="11">
        <v>0</v>
      </c>
      <c r="E7" s="21" t="s">
        <v>5</v>
      </c>
      <c r="F7" s="52">
        <f t="shared" ref="F7" si="1">B7*D7</f>
        <v>0</v>
      </c>
      <c r="G7" s="22"/>
    </row>
    <row r="8" spans="1:25" x14ac:dyDescent="0.45">
      <c r="A8" s="19" t="s">
        <v>59</v>
      </c>
      <c r="B8" s="20">
        <v>530</v>
      </c>
      <c r="C8" s="21" t="s">
        <v>4</v>
      </c>
      <c r="D8" s="11">
        <v>0</v>
      </c>
      <c r="E8" s="21" t="s">
        <v>5</v>
      </c>
      <c r="F8" s="52">
        <f t="shared" ref="F8:F20" si="2">B8*D8</f>
        <v>0</v>
      </c>
      <c r="G8" s="22"/>
    </row>
    <row r="9" spans="1:25" x14ac:dyDescent="0.45">
      <c r="A9" s="19" t="s">
        <v>60</v>
      </c>
      <c r="B9" s="20">
        <v>384</v>
      </c>
      <c r="C9" s="21" t="s">
        <v>4</v>
      </c>
      <c r="D9" s="11">
        <v>0</v>
      </c>
      <c r="E9" s="21" t="s">
        <v>5</v>
      </c>
      <c r="F9" s="52">
        <f t="shared" si="2"/>
        <v>0</v>
      </c>
      <c r="G9" s="22"/>
    </row>
    <row r="10" spans="1:25" x14ac:dyDescent="0.45">
      <c r="A10" s="23" t="s">
        <v>70</v>
      </c>
      <c r="B10" s="24">
        <v>1485</v>
      </c>
      <c r="C10" s="39" t="s">
        <v>4</v>
      </c>
      <c r="D10" s="11">
        <v>0</v>
      </c>
      <c r="E10" s="21" t="s">
        <v>5</v>
      </c>
      <c r="F10" s="52">
        <f t="shared" si="2"/>
        <v>0</v>
      </c>
      <c r="G10" s="22"/>
    </row>
    <row r="11" spans="1:25" x14ac:dyDescent="0.45">
      <c r="A11" s="19" t="s">
        <v>6</v>
      </c>
      <c r="B11" s="20">
        <v>218</v>
      </c>
      <c r="C11" s="21" t="s">
        <v>4</v>
      </c>
      <c r="D11" s="11">
        <v>0</v>
      </c>
      <c r="E11" s="21" t="s">
        <v>5</v>
      </c>
      <c r="F11" s="52">
        <f t="shared" si="2"/>
        <v>0</v>
      </c>
      <c r="G11" s="22"/>
    </row>
    <row r="12" spans="1:25" x14ac:dyDescent="0.45">
      <c r="A12" s="19" t="s">
        <v>7</v>
      </c>
      <c r="B12" s="20">
        <v>2100</v>
      </c>
      <c r="C12" s="21" t="s">
        <v>4</v>
      </c>
      <c r="D12" s="11">
        <v>0</v>
      </c>
      <c r="E12" s="21" t="s">
        <v>5</v>
      </c>
      <c r="F12" s="52">
        <f t="shared" si="2"/>
        <v>0</v>
      </c>
      <c r="G12" s="22"/>
    </row>
    <row r="13" spans="1:25" x14ac:dyDescent="0.45">
      <c r="A13" s="19" t="s">
        <v>8</v>
      </c>
      <c r="B13" s="20">
        <v>143</v>
      </c>
      <c r="C13" s="21" t="s">
        <v>4</v>
      </c>
      <c r="D13" s="11">
        <v>0</v>
      </c>
      <c r="E13" s="21" t="s">
        <v>5</v>
      </c>
      <c r="F13" s="52">
        <f t="shared" si="2"/>
        <v>0</v>
      </c>
      <c r="G13" s="22"/>
    </row>
    <row r="14" spans="1:25" x14ac:dyDescent="0.45">
      <c r="A14" s="19" t="s">
        <v>39</v>
      </c>
      <c r="B14" s="20">
        <v>137</v>
      </c>
      <c r="C14" s="21" t="s">
        <v>4</v>
      </c>
      <c r="D14" s="11">
        <v>0</v>
      </c>
      <c r="E14" s="21" t="s">
        <v>5</v>
      </c>
      <c r="F14" s="52">
        <f t="shared" si="2"/>
        <v>0</v>
      </c>
      <c r="G14" s="22"/>
    </row>
    <row r="15" spans="1:25" x14ac:dyDescent="0.45">
      <c r="A15" s="19" t="s">
        <v>10</v>
      </c>
      <c r="B15" s="20">
        <v>1380</v>
      </c>
      <c r="C15" s="21" t="s">
        <v>4</v>
      </c>
      <c r="D15" s="11">
        <v>0</v>
      </c>
      <c r="E15" s="21" t="s">
        <v>5</v>
      </c>
      <c r="F15" s="52">
        <f t="shared" si="2"/>
        <v>0</v>
      </c>
      <c r="G15" s="22"/>
    </row>
    <row r="16" spans="1:25" ht="26.25" x14ac:dyDescent="0.45">
      <c r="A16" s="19" t="s">
        <v>40</v>
      </c>
      <c r="B16" s="20">
        <v>1247.5</v>
      </c>
      <c r="C16" s="21" t="s">
        <v>4</v>
      </c>
      <c r="D16" s="11">
        <v>0</v>
      </c>
      <c r="E16" s="21" t="s">
        <v>5</v>
      </c>
      <c r="F16" s="52">
        <f t="shared" si="2"/>
        <v>0</v>
      </c>
      <c r="G16" s="22"/>
    </row>
    <row r="17" spans="1:7" x14ac:dyDescent="0.45">
      <c r="A17" s="19" t="s">
        <v>12</v>
      </c>
      <c r="B17" s="20">
        <v>3570</v>
      </c>
      <c r="C17" s="21" t="s">
        <v>4</v>
      </c>
      <c r="D17" s="11">
        <v>0</v>
      </c>
      <c r="E17" s="21" t="s">
        <v>5</v>
      </c>
      <c r="F17" s="52">
        <f t="shared" si="2"/>
        <v>0</v>
      </c>
      <c r="G17" s="22"/>
    </row>
    <row r="18" spans="1:7" x14ac:dyDescent="0.45">
      <c r="A18" s="19" t="s">
        <v>41</v>
      </c>
      <c r="B18" s="20">
        <v>3270</v>
      </c>
      <c r="C18" s="21" t="s">
        <v>4</v>
      </c>
      <c r="D18" s="11">
        <v>0</v>
      </c>
      <c r="E18" s="21" t="s">
        <v>5</v>
      </c>
      <c r="F18" s="52">
        <f t="shared" si="2"/>
        <v>0</v>
      </c>
      <c r="G18" s="22"/>
    </row>
    <row r="19" spans="1:7" x14ac:dyDescent="0.45">
      <c r="A19" s="19" t="s">
        <v>13</v>
      </c>
      <c r="B19" s="20">
        <v>102.5</v>
      </c>
      <c r="C19" s="21" t="s">
        <v>4</v>
      </c>
      <c r="D19" s="11">
        <v>0</v>
      </c>
      <c r="E19" s="21" t="s">
        <v>5</v>
      </c>
      <c r="F19" s="52">
        <f t="shared" si="2"/>
        <v>0</v>
      </c>
      <c r="G19" s="22"/>
    </row>
    <row r="20" spans="1:7" x14ac:dyDescent="0.45">
      <c r="A20" s="19" t="s">
        <v>42</v>
      </c>
      <c r="B20" s="20">
        <v>87.5</v>
      </c>
      <c r="C20" s="21" t="s">
        <v>4</v>
      </c>
      <c r="D20" s="11">
        <v>0</v>
      </c>
      <c r="E20" s="21" t="s">
        <v>5</v>
      </c>
      <c r="F20" s="52">
        <f t="shared" si="2"/>
        <v>0</v>
      </c>
      <c r="G20" s="22"/>
    </row>
    <row r="21" spans="1:7" x14ac:dyDescent="0.45">
      <c r="A21" s="19" t="s">
        <v>15</v>
      </c>
      <c r="B21" s="20">
        <v>430</v>
      </c>
      <c r="C21" s="21" t="s">
        <v>4</v>
      </c>
      <c r="D21" s="11">
        <v>0</v>
      </c>
      <c r="E21" s="21" t="s">
        <v>5</v>
      </c>
      <c r="F21" s="52">
        <f t="shared" ref="F21:F25" si="3">B21*D21</f>
        <v>0</v>
      </c>
      <c r="G21" s="22"/>
    </row>
    <row r="22" spans="1:7" x14ac:dyDescent="0.45">
      <c r="A22" s="19" t="s">
        <v>51</v>
      </c>
      <c r="B22" s="20">
        <v>341.25</v>
      </c>
      <c r="C22" s="21" t="s">
        <v>4</v>
      </c>
      <c r="D22" s="11">
        <v>0</v>
      </c>
      <c r="E22" s="21" t="s">
        <v>5</v>
      </c>
      <c r="F22" s="52">
        <f t="shared" si="3"/>
        <v>0</v>
      </c>
      <c r="G22" s="22"/>
    </row>
    <row r="23" spans="1:7" x14ac:dyDescent="0.45">
      <c r="A23" s="19" t="s">
        <v>34</v>
      </c>
      <c r="B23" s="20">
        <v>202.5</v>
      </c>
      <c r="C23" s="21" t="s">
        <v>4</v>
      </c>
      <c r="D23" s="11">
        <v>0</v>
      </c>
      <c r="E23" s="21" t="s">
        <v>5</v>
      </c>
      <c r="F23" s="52">
        <f t="shared" si="3"/>
        <v>0</v>
      </c>
      <c r="G23" s="22"/>
    </row>
    <row r="24" spans="1:7" x14ac:dyDescent="0.45">
      <c r="A24" s="19" t="s">
        <v>43</v>
      </c>
      <c r="B24" s="20">
        <v>182.5</v>
      </c>
      <c r="C24" s="21" t="s">
        <v>4</v>
      </c>
      <c r="D24" s="11">
        <v>0</v>
      </c>
      <c r="E24" s="21" t="s">
        <v>5</v>
      </c>
      <c r="F24" s="52">
        <f t="shared" si="3"/>
        <v>0</v>
      </c>
      <c r="G24" s="22"/>
    </row>
    <row r="25" spans="1:7" x14ac:dyDescent="0.45">
      <c r="A25" s="19" t="s">
        <v>16</v>
      </c>
      <c r="B25" s="20">
        <v>63</v>
      </c>
      <c r="C25" s="21" t="s">
        <v>4</v>
      </c>
      <c r="D25" s="11">
        <v>0</v>
      </c>
      <c r="E25" s="21" t="s">
        <v>5</v>
      </c>
      <c r="F25" s="52">
        <f t="shared" si="3"/>
        <v>0</v>
      </c>
      <c r="G25" s="22"/>
    </row>
    <row r="26" spans="1:7" x14ac:dyDescent="0.45">
      <c r="A26" s="19" t="s">
        <v>18</v>
      </c>
      <c r="B26" s="20">
        <v>160</v>
      </c>
      <c r="C26" s="21" t="s">
        <v>4</v>
      </c>
      <c r="D26" s="11">
        <v>0</v>
      </c>
      <c r="E26" s="21" t="s">
        <v>5</v>
      </c>
      <c r="F26" s="52">
        <f t="shared" ref="F26:F31" si="4">B26*D26</f>
        <v>0</v>
      </c>
      <c r="G26" s="22"/>
    </row>
    <row r="27" spans="1:7" x14ac:dyDescent="0.45">
      <c r="A27" s="19" t="s">
        <v>33</v>
      </c>
      <c r="B27" s="20">
        <v>175</v>
      </c>
      <c r="C27" s="21" t="s">
        <v>4</v>
      </c>
      <c r="D27" s="11">
        <v>0</v>
      </c>
      <c r="E27" s="21" t="s">
        <v>5</v>
      </c>
      <c r="F27" s="52">
        <f t="shared" si="4"/>
        <v>0</v>
      </c>
      <c r="G27" s="22"/>
    </row>
    <row r="28" spans="1:7" x14ac:dyDescent="0.45">
      <c r="A28" s="23" t="s">
        <v>64</v>
      </c>
      <c r="B28" s="20">
        <v>1545</v>
      </c>
      <c r="C28" s="21" t="s">
        <v>4</v>
      </c>
      <c r="D28" s="11">
        <v>0</v>
      </c>
      <c r="E28" s="21" t="s">
        <v>5</v>
      </c>
      <c r="F28" s="52">
        <f t="shared" si="4"/>
        <v>0</v>
      </c>
      <c r="G28" s="22"/>
    </row>
    <row r="29" spans="1:7" x14ac:dyDescent="0.45">
      <c r="A29" s="19" t="s">
        <v>20</v>
      </c>
      <c r="B29" s="20">
        <v>389.5</v>
      </c>
      <c r="C29" s="21" t="s">
        <v>4</v>
      </c>
      <c r="D29" s="11">
        <v>0</v>
      </c>
      <c r="E29" s="21" t="s">
        <v>5</v>
      </c>
      <c r="F29" s="52">
        <f t="shared" si="4"/>
        <v>0</v>
      </c>
      <c r="G29" s="22"/>
    </row>
    <row r="30" spans="1:7" x14ac:dyDescent="0.45">
      <c r="A30" s="23" t="s">
        <v>48</v>
      </c>
      <c r="B30" s="24">
        <v>323</v>
      </c>
      <c r="C30" s="21" t="s">
        <v>4</v>
      </c>
      <c r="D30" s="11">
        <v>0</v>
      </c>
      <c r="E30" s="21" t="s">
        <v>5</v>
      </c>
      <c r="F30" s="52">
        <f t="shared" si="4"/>
        <v>0</v>
      </c>
      <c r="G30" s="22"/>
    </row>
    <row r="31" spans="1:7" x14ac:dyDescent="0.45">
      <c r="A31" s="23" t="s">
        <v>21</v>
      </c>
      <c r="B31" s="24">
        <v>1938</v>
      </c>
      <c r="C31" s="21" t="s">
        <v>4</v>
      </c>
      <c r="D31" s="11">
        <v>0</v>
      </c>
      <c r="E31" s="21" t="s">
        <v>5</v>
      </c>
      <c r="F31" s="52">
        <f t="shared" si="4"/>
        <v>0</v>
      </c>
      <c r="G31" s="22"/>
    </row>
    <row r="32" spans="1:7" x14ac:dyDescent="0.45">
      <c r="A32" s="23" t="s">
        <v>49</v>
      </c>
      <c r="B32" s="24">
        <v>325</v>
      </c>
      <c r="C32" s="21" t="s">
        <v>4</v>
      </c>
      <c r="D32" s="11">
        <v>0</v>
      </c>
      <c r="E32" s="21" t="s">
        <v>5</v>
      </c>
      <c r="F32" s="52">
        <f t="shared" ref="F32:F43" si="5">B32*D32</f>
        <v>0</v>
      </c>
      <c r="G32" s="25"/>
    </row>
    <row r="33" spans="1:13" x14ac:dyDescent="0.45">
      <c r="A33" s="23" t="s">
        <v>50</v>
      </c>
      <c r="B33" s="24">
        <v>268.75</v>
      </c>
      <c r="C33" s="21" t="s">
        <v>4</v>
      </c>
      <c r="D33" s="11">
        <v>0</v>
      </c>
      <c r="E33" s="21" t="s">
        <v>5</v>
      </c>
      <c r="F33" s="52">
        <f t="shared" si="5"/>
        <v>0</v>
      </c>
      <c r="G33" s="25"/>
    </row>
    <row r="34" spans="1:13" x14ac:dyDescent="0.45">
      <c r="A34" s="23" t="s">
        <v>71</v>
      </c>
      <c r="B34" s="24">
        <v>2150</v>
      </c>
      <c r="C34" s="21" t="s">
        <v>4</v>
      </c>
      <c r="D34" s="11">
        <v>0</v>
      </c>
      <c r="E34" s="21" t="s">
        <v>5</v>
      </c>
      <c r="F34" s="52">
        <f t="shared" ref="F34" si="6">B34*D34</f>
        <v>0</v>
      </c>
      <c r="G34" s="25"/>
    </row>
    <row r="35" spans="1:13" x14ac:dyDescent="0.45">
      <c r="A35" s="23" t="s">
        <v>52</v>
      </c>
      <c r="B35" s="24">
        <v>152.80000000000001</v>
      </c>
      <c r="C35" s="21" t="s">
        <v>4</v>
      </c>
      <c r="D35" s="11">
        <v>0</v>
      </c>
      <c r="E35" s="21" t="s">
        <v>5</v>
      </c>
      <c r="F35" s="52">
        <f t="shared" si="5"/>
        <v>0</v>
      </c>
      <c r="G35" s="25"/>
    </row>
    <row r="36" spans="1:13" x14ac:dyDescent="0.45">
      <c r="A36" s="23" t="s">
        <v>44</v>
      </c>
      <c r="B36" s="24">
        <v>137.19999999999999</v>
      </c>
      <c r="C36" s="21" t="s">
        <v>4</v>
      </c>
      <c r="D36" s="11">
        <v>0</v>
      </c>
      <c r="E36" s="21" t="s">
        <v>5</v>
      </c>
      <c r="F36" s="52">
        <f t="shared" si="5"/>
        <v>0</v>
      </c>
      <c r="G36" s="25"/>
    </row>
    <row r="37" spans="1:13" x14ac:dyDescent="0.45">
      <c r="A37" s="23" t="s">
        <v>45</v>
      </c>
      <c r="B37" s="24">
        <v>281.5</v>
      </c>
      <c r="C37" s="21" t="s">
        <v>4</v>
      </c>
      <c r="D37" s="11">
        <v>0</v>
      </c>
      <c r="E37" s="21" t="s">
        <v>5</v>
      </c>
      <c r="F37" s="52">
        <f t="shared" si="5"/>
        <v>0</v>
      </c>
      <c r="G37" s="25"/>
    </row>
    <row r="38" spans="1:13" x14ac:dyDescent="0.45">
      <c r="A38" s="23" t="s">
        <v>46</v>
      </c>
      <c r="B38" s="24">
        <v>201.5</v>
      </c>
      <c r="C38" s="21" t="s">
        <v>4</v>
      </c>
      <c r="D38" s="11">
        <v>0</v>
      </c>
      <c r="E38" s="21" t="s">
        <v>5</v>
      </c>
      <c r="F38" s="52">
        <f t="shared" si="5"/>
        <v>0</v>
      </c>
      <c r="G38" s="25"/>
    </row>
    <row r="39" spans="1:13" x14ac:dyDescent="0.45">
      <c r="A39" s="23" t="s">
        <v>47</v>
      </c>
      <c r="B39" s="24">
        <v>1080</v>
      </c>
      <c r="C39" s="21" t="s">
        <v>4</v>
      </c>
      <c r="D39" s="11">
        <v>0</v>
      </c>
      <c r="E39" s="21" t="s">
        <v>5</v>
      </c>
      <c r="F39" s="52">
        <f t="shared" si="5"/>
        <v>0</v>
      </c>
      <c r="G39" s="25"/>
    </row>
    <row r="40" spans="1:13" x14ac:dyDescent="0.45">
      <c r="A40" s="19" t="s">
        <v>24</v>
      </c>
      <c r="B40" s="20">
        <v>309</v>
      </c>
      <c r="C40" s="21" t="s">
        <v>4</v>
      </c>
      <c r="D40" s="11">
        <v>0</v>
      </c>
      <c r="E40" s="21" t="s">
        <v>5</v>
      </c>
      <c r="F40" s="52">
        <f t="shared" si="5"/>
        <v>0</v>
      </c>
      <c r="G40" s="25"/>
    </row>
    <row r="41" spans="1:13" x14ac:dyDescent="0.45">
      <c r="A41" s="19" t="s">
        <v>25</v>
      </c>
      <c r="B41" s="20">
        <v>197.5</v>
      </c>
      <c r="C41" s="21" t="s">
        <v>4</v>
      </c>
      <c r="D41" s="11">
        <v>0</v>
      </c>
      <c r="E41" s="21" t="s">
        <v>5</v>
      </c>
      <c r="F41" s="52">
        <f t="shared" si="5"/>
        <v>0</v>
      </c>
      <c r="G41" s="25"/>
    </row>
    <row r="42" spans="1:13" x14ac:dyDescent="0.45">
      <c r="A42" s="19" t="s">
        <v>26</v>
      </c>
      <c r="B42" s="20">
        <v>538</v>
      </c>
      <c r="C42" s="21" t="s">
        <v>4</v>
      </c>
      <c r="D42" s="11">
        <v>0</v>
      </c>
      <c r="E42" s="21" t="s">
        <v>5</v>
      </c>
      <c r="F42" s="52">
        <f t="shared" si="5"/>
        <v>0</v>
      </c>
      <c r="G42" s="25"/>
    </row>
    <row r="43" spans="1:13" ht="15" customHeight="1" thickBot="1" x14ac:dyDescent="0.5">
      <c r="A43" s="26" t="s">
        <v>27</v>
      </c>
      <c r="B43" s="27">
        <v>5250</v>
      </c>
      <c r="C43" s="28" t="s">
        <v>4</v>
      </c>
      <c r="D43" s="60">
        <v>0</v>
      </c>
      <c r="E43" s="28" t="s">
        <v>5</v>
      </c>
      <c r="F43" s="53">
        <f t="shared" si="5"/>
        <v>0</v>
      </c>
      <c r="G43" s="25"/>
    </row>
    <row r="44" spans="1:13" ht="15.75" customHeight="1" thickTop="1" x14ac:dyDescent="0.45">
      <c r="G44" s="25"/>
    </row>
    <row r="45" spans="1:13" x14ac:dyDescent="0.45">
      <c r="A45" s="29"/>
      <c r="B45" s="30"/>
      <c r="C45" s="31"/>
      <c r="D45" s="2"/>
      <c r="E45" s="31"/>
      <c r="F45" s="32"/>
      <c r="G45" s="25"/>
    </row>
    <row r="46" spans="1:13" x14ac:dyDescent="0.45">
      <c r="A46" s="33"/>
      <c r="B46" s="33"/>
      <c r="C46" s="33"/>
      <c r="D46" s="33"/>
      <c r="E46" s="33"/>
      <c r="F46" s="33"/>
      <c r="G46" s="25"/>
    </row>
    <row r="47" spans="1:13" x14ac:dyDescent="0.45">
      <c r="A47" s="77"/>
      <c r="B47" s="77"/>
      <c r="C47" s="77"/>
      <c r="D47" s="77"/>
      <c r="E47" s="77"/>
      <c r="F47" s="77"/>
      <c r="G47" s="25"/>
    </row>
    <row r="48" spans="1:13" x14ac:dyDescent="0.45">
      <c r="G48" s="25"/>
      <c r="H48" s="34"/>
      <c r="I48" s="34"/>
      <c r="J48" s="34"/>
      <c r="K48" s="34"/>
      <c r="L48" s="34"/>
      <c r="M48" s="34"/>
    </row>
    <row r="49" spans="1:25" x14ac:dyDescent="0.45">
      <c r="G49" s="25"/>
    </row>
    <row r="50" spans="1:25" x14ac:dyDescent="0.45">
      <c r="G50" s="25"/>
    </row>
    <row r="51" spans="1:25" x14ac:dyDescent="0.45">
      <c r="G51" s="25"/>
    </row>
    <row r="52" spans="1:25" ht="18" x14ac:dyDescent="0.55000000000000004">
      <c r="A52" s="55" t="s">
        <v>65</v>
      </c>
      <c r="B52" s="55"/>
      <c r="C52" s="55"/>
      <c r="D52" s="55"/>
      <c r="E52" s="55"/>
      <c r="F52" s="55"/>
      <c r="G52" s="15"/>
      <c r="H52" s="15"/>
      <c r="I52" s="15"/>
      <c r="J52" s="15"/>
      <c r="K52" s="15"/>
      <c r="L52" s="15"/>
      <c r="M52" s="15"/>
      <c r="Q52" s="14"/>
      <c r="R52" s="14"/>
      <c r="S52" s="14"/>
      <c r="T52" s="14"/>
      <c r="U52" s="14"/>
      <c r="V52" s="14"/>
      <c r="W52" s="14"/>
      <c r="X52" s="14"/>
      <c r="Y52" s="14"/>
    </row>
    <row r="53" spans="1:25" ht="14.65" thickBot="1" x14ac:dyDescent="0.5">
      <c r="A53" s="64" t="s">
        <v>67</v>
      </c>
      <c r="B53" s="15"/>
      <c r="C53" s="15"/>
      <c r="D53" s="15"/>
      <c r="E53" s="15"/>
      <c r="F53" s="15"/>
      <c r="G53" s="36"/>
    </row>
    <row r="54" spans="1:25" ht="40.15" thickTop="1" x14ac:dyDescent="0.45">
      <c r="A54" s="35" t="s">
        <v>3</v>
      </c>
      <c r="B54" s="80" t="s">
        <v>72</v>
      </c>
      <c r="C54" s="80"/>
      <c r="D54" s="17" t="s">
        <v>1</v>
      </c>
      <c r="E54" s="17"/>
      <c r="F54" s="18" t="s">
        <v>2</v>
      </c>
    </row>
    <row r="55" spans="1:25" x14ac:dyDescent="0.45">
      <c r="A55" s="19" t="s">
        <v>63</v>
      </c>
      <c r="B55" s="20">
        <v>325</v>
      </c>
      <c r="C55" s="21" t="s">
        <v>4</v>
      </c>
      <c r="D55" s="11">
        <v>0</v>
      </c>
      <c r="E55" s="21" t="s">
        <v>5</v>
      </c>
      <c r="F55" s="52">
        <f>B55*D55</f>
        <v>0</v>
      </c>
      <c r="G55" s="37"/>
      <c r="O55" s="38"/>
    </row>
    <row r="56" spans="1:25" x14ac:dyDescent="0.45">
      <c r="A56" s="19" t="s">
        <v>61</v>
      </c>
      <c r="B56" s="20">
        <v>92.56</v>
      </c>
      <c r="C56" s="21" t="s">
        <v>4</v>
      </c>
      <c r="D56" s="11">
        <v>0</v>
      </c>
      <c r="E56" s="21" t="s">
        <v>5</v>
      </c>
      <c r="F56" s="52">
        <f>B56*D56</f>
        <v>0</v>
      </c>
      <c r="G56" s="34"/>
    </row>
    <row r="57" spans="1:25" x14ac:dyDescent="0.45">
      <c r="A57" s="19" t="s">
        <v>62</v>
      </c>
      <c r="B57" s="20">
        <v>216.45</v>
      </c>
      <c r="C57" s="21" t="s">
        <v>4</v>
      </c>
      <c r="D57" s="11">
        <v>0</v>
      </c>
      <c r="E57" s="21" t="s">
        <v>5</v>
      </c>
      <c r="F57" s="52">
        <f>B57*D57</f>
        <v>0</v>
      </c>
      <c r="G57" s="36"/>
    </row>
    <row r="58" spans="1:25" x14ac:dyDescent="0.45">
      <c r="A58" s="19" t="s">
        <v>53</v>
      </c>
      <c r="B58" s="20">
        <v>128.05000000000001</v>
      </c>
      <c r="C58" s="21" t="s">
        <v>4</v>
      </c>
      <c r="D58" s="11">
        <v>0</v>
      </c>
      <c r="E58" s="21" t="s">
        <v>5</v>
      </c>
      <c r="F58" s="52">
        <f t="shared" ref="F58:F65" si="7">B58*D58</f>
        <v>0</v>
      </c>
      <c r="H58" s="77" t="s">
        <v>28</v>
      </c>
      <c r="I58" s="77"/>
      <c r="J58" s="77"/>
      <c r="K58" s="77"/>
      <c r="L58" s="77"/>
    </row>
    <row r="59" spans="1:25" x14ac:dyDescent="0.45">
      <c r="A59" s="23" t="s">
        <v>9</v>
      </c>
      <c r="B59" s="24">
        <v>349.93</v>
      </c>
      <c r="C59" s="21" t="s">
        <v>4</v>
      </c>
      <c r="D59" s="11">
        <v>0</v>
      </c>
      <c r="E59" s="39" t="s">
        <v>5</v>
      </c>
      <c r="F59" s="54">
        <f t="shared" si="7"/>
        <v>0</v>
      </c>
      <c r="G59" s="34"/>
      <c r="H59" s="77"/>
      <c r="I59" s="77"/>
      <c r="J59" s="77"/>
      <c r="K59" s="77"/>
      <c r="L59" s="77"/>
      <c r="M59" s="45"/>
    </row>
    <row r="60" spans="1:25" x14ac:dyDescent="0.45">
      <c r="A60" s="23" t="s">
        <v>11</v>
      </c>
      <c r="B60" s="24">
        <v>176.48</v>
      </c>
      <c r="C60" s="21" t="s">
        <v>4</v>
      </c>
      <c r="D60" s="11">
        <v>0</v>
      </c>
      <c r="E60" s="39" t="s">
        <v>5</v>
      </c>
      <c r="F60" s="54">
        <f t="shared" si="7"/>
        <v>0</v>
      </c>
      <c r="H60" s="77"/>
      <c r="I60" s="77"/>
      <c r="J60" s="77"/>
      <c r="K60" s="77"/>
      <c r="L60" s="77"/>
      <c r="M60" s="45"/>
    </row>
    <row r="61" spans="1:25" x14ac:dyDescent="0.45">
      <c r="A61" s="19" t="s">
        <v>14</v>
      </c>
      <c r="B61" s="20">
        <v>79.3</v>
      </c>
      <c r="C61" s="21" t="s">
        <v>4</v>
      </c>
      <c r="D61" s="11">
        <v>0</v>
      </c>
      <c r="E61" s="21" t="s">
        <v>5</v>
      </c>
      <c r="F61" s="52">
        <f t="shared" si="7"/>
        <v>0</v>
      </c>
      <c r="H61" s="77"/>
      <c r="I61" s="77"/>
      <c r="J61" s="77"/>
      <c r="K61" s="77"/>
      <c r="L61" s="77"/>
      <c r="M61" s="45"/>
    </row>
    <row r="62" spans="1:25" x14ac:dyDescent="0.45">
      <c r="A62" s="19" t="s">
        <v>76</v>
      </c>
      <c r="B62" s="20">
        <v>793</v>
      </c>
      <c r="C62" s="21" t="s">
        <v>4</v>
      </c>
      <c r="D62" s="11">
        <v>0</v>
      </c>
      <c r="E62" s="21" t="s">
        <v>5</v>
      </c>
      <c r="F62" s="52">
        <f t="shared" ref="F62" si="8">B62*D62</f>
        <v>0</v>
      </c>
      <c r="H62" s="48" t="s">
        <v>35</v>
      </c>
      <c r="I62" s="45"/>
      <c r="J62" s="45"/>
      <c r="K62" s="45"/>
    </row>
    <row r="63" spans="1:25" x14ac:dyDescent="0.45">
      <c r="A63" s="19" t="s">
        <v>77</v>
      </c>
      <c r="B63" s="20">
        <v>162.5</v>
      </c>
      <c r="C63" s="21" t="s">
        <v>4</v>
      </c>
      <c r="D63" s="11">
        <v>0</v>
      </c>
      <c r="E63" s="21" t="s">
        <v>5</v>
      </c>
      <c r="F63" s="52">
        <f t="shared" ref="F63" si="9">B63*D63</f>
        <v>0</v>
      </c>
      <c r="H63" s="77" t="s">
        <v>75</v>
      </c>
      <c r="I63" s="77"/>
      <c r="J63" s="77"/>
      <c r="K63" s="77"/>
      <c r="L63" s="49"/>
      <c r="M63" s="49"/>
    </row>
    <row r="64" spans="1:25" x14ac:dyDescent="0.45">
      <c r="A64" s="19" t="s">
        <v>38</v>
      </c>
      <c r="B64" s="20">
        <v>244.4</v>
      </c>
      <c r="C64" s="21" t="s">
        <v>4</v>
      </c>
      <c r="D64" s="11">
        <v>0</v>
      </c>
      <c r="E64" s="21" t="s">
        <v>5</v>
      </c>
      <c r="F64" s="52">
        <f t="shared" si="7"/>
        <v>0</v>
      </c>
      <c r="H64" s="77"/>
      <c r="I64" s="77"/>
      <c r="J64" s="77"/>
      <c r="K64" s="77"/>
      <c r="L64" s="45"/>
      <c r="M64" s="45"/>
    </row>
    <row r="65" spans="1:13" x14ac:dyDescent="0.45">
      <c r="A65" s="23" t="s">
        <v>37</v>
      </c>
      <c r="B65" s="24">
        <v>5733</v>
      </c>
      <c r="C65" s="21" t="s">
        <v>4</v>
      </c>
      <c r="D65" s="11">
        <v>0</v>
      </c>
      <c r="E65" s="39" t="s">
        <v>5</v>
      </c>
      <c r="F65" s="54">
        <f t="shared" si="7"/>
        <v>0</v>
      </c>
      <c r="H65" s="77"/>
      <c r="I65" s="77"/>
      <c r="J65" s="77"/>
      <c r="K65" s="77"/>
      <c r="L65" s="45"/>
      <c r="M65" s="45"/>
    </row>
    <row r="66" spans="1:13" x14ac:dyDescent="0.45">
      <c r="A66" s="19" t="s">
        <v>17</v>
      </c>
      <c r="B66" s="20">
        <v>60.13</v>
      </c>
      <c r="C66" s="21" t="s">
        <v>4</v>
      </c>
      <c r="D66" s="11">
        <v>0</v>
      </c>
      <c r="E66" s="21" t="s">
        <v>5</v>
      </c>
      <c r="F66" s="52">
        <f t="shared" ref="F66:F71" si="10">B66*D66</f>
        <v>0</v>
      </c>
      <c r="H66" s="77"/>
      <c r="I66" s="77"/>
      <c r="J66" s="77"/>
      <c r="K66" s="77"/>
      <c r="L66" s="45"/>
      <c r="M66" s="45"/>
    </row>
    <row r="67" spans="1:13" x14ac:dyDescent="0.45">
      <c r="A67" s="19" t="s">
        <v>19</v>
      </c>
      <c r="B67" s="20">
        <v>104</v>
      </c>
      <c r="C67" s="21" t="s">
        <v>4</v>
      </c>
      <c r="D67" s="11">
        <v>0</v>
      </c>
      <c r="E67" s="21" t="s">
        <v>5</v>
      </c>
      <c r="F67" s="52">
        <f t="shared" si="10"/>
        <v>0</v>
      </c>
      <c r="H67" s="77"/>
      <c r="I67" s="77"/>
      <c r="J67" s="77"/>
      <c r="K67" s="77"/>
      <c r="L67" s="45"/>
      <c r="M67" s="45"/>
    </row>
    <row r="68" spans="1:13" x14ac:dyDescent="0.45">
      <c r="A68" s="19" t="s">
        <v>54</v>
      </c>
      <c r="B68" s="20">
        <v>178.1</v>
      </c>
      <c r="C68" s="21" t="s">
        <v>4</v>
      </c>
      <c r="D68" s="11">
        <v>0</v>
      </c>
      <c r="E68" s="21" t="s">
        <v>5</v>
      </c>
      <c r="F68" s="52">
        <f t="shared" si="10"/>
        <v>0</v>
      </c>
      <c r="H68" s="77" t="s">
        <v>36</v>
      </c>
      <c r="I68" s="77"/>
      <c r="J68" s="77"/>
      <c r="K68" s="77"/>
      <c r="L68" s="45"/>
      <c r="M68" s="45"/>
    </row>
    <row r="69" spans="1:13" ht="21.75" customHeight="1" x14ac:dyDescent="0.45">
      <c r="A69" s="19" t="s">
        <v>55</v>
      </c>
      <c r="B69" s="20">
        <v>594.88</v>
      </c>
      <c r="C69" s="21" t="s">
        <v>4</v>
      </c>
      <c r="D69" s="11">
        <v>0</v>
      </c>
      <c r="E69" s="21" t="s">
        <v>5</v>
      </c>
      <c r="F69" s="52">
        <f t="shared" si="10"/>
        <v>0</v>
      </c>
      <c r="G69" s="68"/>
      <c r="H69" s="77"/>
      <c r="I69" s="77"/>
      <c r="J69" s="77"/>
      <c r="K69" s="77"/>
      <c r="L69" s="45"/>
      <c r="M69" s="45"/>
    </row>
    <row r="70" spans="1:13" x14ac:dyDescent="0.45">
      <c r="A70" s="19" t="s">
        <v>22</v>
      </c>
      <c r="B70" s="20">
        <v>136.5</v>
      </c>
      <c r="C70" s="21" t="s">
        <v>4</v>
      </c>
      <c r="D70" s="11">
        <v>0</v>
      </c>
      <c r="E70" s="21" t="s">
        <v>5</v>
      </c>
      <c r="F70" s="52">
        <f t="shared" si="10"/>
        <v>0</v>
      </c>
      <c r="G70" s="63"/>
      <c r="H70" s="77"/>
      <c r="I70" s="77"/>
      <c r="J70" s="77"/>
      <c r="K70" s="77"/>
      <c r="L70" s="45"/>
      <c r="M70" s="45"/>
    </row>
    <row r="71" spans="1:13" ht="14.65" thickBot="1" x14ac:dyDescent="0.5">
      <c r="A71" s="26" t="s">
        <v>58</v>
      </c>
      <c r="B71" s="27">
        <v>184.6</v>
      </c>
      <c r="C71" s="59" t="s">
        <v>4</v>
      </c>
      <c r="D71" s="60">
        <v>0</v>
      </c>
      <c r="E71" s="28" t="s">
        <v>5</v>
      </c>
      <c r="F71" s="53">
        <f t="shared" si="10"/>
        <v>0</v>
      </c>
      <c r="H71" s="77"/>
      <c r="I71" s="77"/>
      <c r="J71" s="77"/>
      <c r="K71" s="77"/>
      <c r="L71" s="45"/>
      <c r="M71" s="45"/>
    </row>
    <row r="72" spans="1:13" ht="14.65" thickTop="1" x14ac:dyDescent="0.45">
      <c r="A72" s="40"/>
      <c r="B72" s="41"/>
      <c r="C72" s="42"/>
      <c r="D72" s="43"/>
      <c r="E72" s="42"/>
      <c r="F72" s="44"/>
      <c r="I72" s="45"/>
      <c r="J72" s="45"/>
      <c r="K72" s="45"/>
      <c r="L72" s="45"/>
      <c r="M72" s="45"/>
    </row>
    <row r="73" spans="1:13" x14ac:dyDescent="0.45">
      <c r="A73" s="83" t="s">
        <v>78</v>
      </c>
      <c r="B73" s="83"/>
      <c r="C73" s="83"/>
      <c r="D73" s="83"/>
      <c r="E73" s="83"/>
      <c r="F73" s="83"/>
      <c r="H73" s="45"/>
      <c r="I73" s="45"/>
      <c r="J73" s="45"/>
      <c r="K73" s="45"/>
      <c r="L73" s="45"/>
      <c r="M73" s="45"/>
    </row>
    <row r="74" spans="1:13" ht="51" customHeight="1" x14ac:dyDescent="0.45">
      <c r="A74" s="84" t="s">
        <v>79</v>
      </c>
      <c r="B74" s="84"/>
      <c r="C74" s="84"/>
      <c r="D74" s="84"/>
      <c r="E74" s="84"/>
      <c r="F74" s="84"/>
      <c r="H74" s="45"/>
      <c r="I74" s="45"/>
      <c r="J74" s="45"/>
      <c r="K74" s="45"/>
      <c r="L74" s="45"/>
      <c r="M74" s="45"/>
    </row>
    <row r="75" spans="1:13" ht="15" customHeight="1" x14ac:dyDescent="0.45">
      <c r="A75" s="46"/>
      <c r="B75" s="46"/>
      <c r="C75" s="46"/>
      <c r="D75" s="46"/>
      <c r="E75" s="46"/>
      <c r="F75" s="46"/>
      <c r="H75" s="45"/>
      <c r="I75" s="45"/>
      <c r="J75" s="45"/>
      <c r="K75" s="45"/>
      <c r="L75" s="45"/>
      <c r="M75" s="45"/>
    </row>
    <row r="76" spans="1:13" ht="19.5" customHeight="1" x14ac:dyDescent="0.45">
      <c r="A76" s="79" t="s">
        <v>23</v>
      </c>
      <c r="B76" s="79"/>
      <c r="C76" s="79"/>
      <c r="D76" s="79"/>
      <c r="E76" s="47"/>
      <c r="F76" s="73">
        <f>SUM(F6:F43)+SUM(F55:F71)</f>
        <v>0</v>
      </c>
      <c r="H76" s="65"/>
      <c r="I76" s="65"/>
      <c r="J76" s="65"/>
      <c r="K76" s="65"/>
      <c r="L76" s="45"/>
      <c r="M76" s="45"/>
    </row>
    <row r="77" spans="1:13" ht="15" customHeight="1" x14ac:dyDescent="0.45">
      <c r="A77" s="79" t="s">
        <v>81</v>
      </c>
      <c r="B77" s="79"/>
      <c r="C77" s="79"/>
      <c r="D77" s="79"/>
      <c r="E77" s="81"/>
      <c r="F77" s="82">
        <f>IF(ISNA(VLOOKUP(F76,Rate!$A$2:$B$8,2)),0,VLOOKUP(F76,Rate!$A$2:$B$8,2))</f>
        <v>0</v>
      </c>
      <c r="H77" s="62"/>
      <c r="I77" s="62"/>
      <c r="J77" s="62"/>
      <c r="K77" s="45"/>
      <c r="L77" s="45"/>
      <c r="M77" s="45"/>
    </row>
    <row r="78" spans="1:13" x14ac:dyDescent="0.45">
      <c r="A78" s="79"/>
      <c r="B78" s="79"/>
      <c r="C78" s="79"/>
      <c r="D78" s="79"/>
      <c r="E78" s="81"/>
      <c r="F78" s="82"/>
      <c r="H78" s="66"/>
      <c r="I78" s="66"/>
      <c r="J78" s="66"/>
      <c r="K78" s="66"/>
    </row>
    <row r="79" spans="1:13" ht="25.5" customHeight="1" x14ac:dyDescent="0.45">
      <c r="A79" s="79" t="s">
        <v>80</v>
      </c>
      <c r="B79" s="79"/>
      <c r="C79" s="79"/>
      <c r="D79" s="79"/>
      <c r="E79" s="47"/>
      <c r="F79" s="72">
        <f>IF(AND(F76&gt;=5000,F76&lt;20000),F76*0.02,IF(F76&gt;=20000,F76*0.03,0))</f>
        <v>0</v>
      </c>
      <c r="H79" s="67"/>
      <c r="I79" s="67"/>
      <c r="J79" s="67"/>
      <c r="K79" s="67"/>
      <c r="L79" s="61"/>
      <c r="M79" s="61"/>
    </row>
    <row r="80" spans="1:13" ht="10.5" customHeight="1" x14ac:dyDescent="0.45">
      <c r="A80" s="50"/>
      <c r="B80" s="50"/>
      <c r="C80" s="50"/>
      <c r="D80" s="50"/>
      <c r="E80" s="47"/>
      <c r="F80" s="69"/>
    </row>
    <row r="81" spans="1:25" ht="15" customHeight="1" x14ac:dyDescent="0.45">
      <c r="A81" s="79" t="s">
        <v>82</v>
      </c>
      <c r="B81" s="79"/>
      <c r="C81" s="79"/>
      <c r="D81" s="79"/>
      <c r="E81" s="47"/>
      <c r="F81" s="85">
        <f>F76*F77+F79</f>
        <v>0</v>
      </c>
      <c r="H81" s="57"/>
      <c r="I81" s="57"/>
      <c r="J81" s="57"/>
      <c r="K81" s="57"/>
    </row>
    <row r="82" spans="1:25" x14ac:dyDescent="0.45">
      <c r="A82" s="79"/>
      <c r="B82" s="79"/>
      <c r="C82" s="79"/>
      <c r="D82" s="79"/>
      <c r="E82" s="47"/>
      <c r="F82" s="85"/>
    </row>
    <row r="83" spans="1:25" x14ac:dyDescent="0.45">
      <c r="A83" s="79" t="s">
        <v>83</v>
      </c>
      <c r="B83" s="79"/>
      <c r="C83" s="79"/>
      <c r="D83" s="79"/>
      <c r="E83" s="47"/>
      <c r="F83" s="85">
        <f>F76*F77</f>
        <v>0</v>
      </c>
      <c r="H83" s="56"/>
      <c r="I83" s="56"/>
      <c r="J83" s="56"/>
      <c r="K83" s="56"/>
      <c r="L83" s="49"/>
      <c r="M83" s="49"/>
    </row>
    <row r="84" spans="1:25" x14ac:dyDescent="0.45">
      <c r="A84" s="79"/>
      <c r="B84" s="79"/>
      <c r="C84" s="79"/>
      <c r="D84" s="79"/>
      <c r="E84" s="70"/>
      <c r="F84" s="85"/>
    </row>
    <row r="85" spans="1:25" ht="15" customHeight="1" x14ac:dyDescent="0.45">
      <c r="A85" s="70"/>
      <c r="B85" s="70"/>
      <c r="C85" s="70"/>
      <c r="D85" s="70"/>
      <c r="E85" s="70"/>
      <c r="F85" s="71"/>
    </row>
    <row r="86" spans="1:25" ht="70.5" customHeight="1" x14ac:dyDescent="0.45">
      <c r="A86" s="58"/>
      <c r="B86" s="58"/>
      <c r="C86" s="58"/>
      <c r="D86" s="58"/>
      <c r="E86" s="51"/>
      <c r="F86" s="51"/>
      <c r="G86" s="66"/>
    </row>
    <row r="87" spans="1:25" ht="47.25" customHeight="1" x14ac:dyDescent="0.45">
      <c r="A87" s="74" t="s">
        <v>56</v>
      </c>
      <c r="B87" s="74"/>
      <c r="C87" s="74"/>
      <c r="D87" s="74"/>
      <c r="E87" s="74"/>
      <c r="F87" s="74"/>
      <c r="G87" s="74"/>
      <c r="H87" s="74"/>
      <c r="I87" s="74"/>
      <c r="J87" s="74"/>
      <c r="K87" s="74"/>
      <c r="L87" s="74"/>
      <c r="M87" s="74"/>
    </row>
    <row r="88" spans="1:25" x14ac:dyDescent="0.45">
      <c r="A88" s="62"/>
      <c r="B88" s="62"/>
      <c r="C88" s="62"/>
      <c r="D88" s="62"/>
      <c r="E88" s="62"/>
      <c r="F88" s="62"/>
    </row>
    <row r="89" spans="1:25" ht="66" customHeight="1" x14ac:dyDescent="0.45">
      <c r="A89" s="75" t="s">
        <v>57</v>
      </c>
      <c r="B89" s="75"/>
      <c r="C89" s="75"/>
      <c r="D89" s="75"/>
      <c r="E89" s="75"/>
      <c r="F89" s="75"/>
      <c r="G89" s="75"/>
      <c r="H89" s="75"/>
      <c r="I89" s="75"/>
      <c r="J89" s="75"/>
      <c r="K89" s="75"/>
      <c r="L89" s="75"/>
      <c r="M89" s="75"/>
    </row>
    <row r="90" spans="1:25" ht="72.75" customHeight="1" x14ac:dyDescent="0.45">
      <c r="A90" s="76" t="s">
        <v>74</v>
      </c>
      <c r="B90" s="76"/>
      <c r="C90" s="76"/>
      <c r="D90" s="76"/>
      <c r="E90" s="76"/>
      <c r="F90" s="76"/>
      <c r="G90" s="76"/>
      <c r="H90" s="76"/>
      <c r="I90" s="76"/>
      <c r="J90" s="76"/>
      <c r="K90" s="76"/>
      <c r="L90" s="76"/>
      <c r="M90" s="76"/>
    </row>
    <row r="91" spans="1:25" ht="66" customHeight="1" x14ac:dyDescent="0.45">
      <c r="G91" s="56"/>
      <c r="Q91" s="14"/>
      <c r="R91" s="14"/>
      <c r="S91" s="14"/>
      <c r="T91" s="14"/>
      <c r="U91" s="14"/>
      <c r="V91" s="14"/>
      <c r="W91" s="14"/>
      <c r="X91" s="14"/>
      <c r="Y91" s="14"/>
    </row>
  </sheetData>
  <sheetProtection algorithmName="SHA-512" hashValue="KzqEPy23WYIXgfaBgxjhKMUG9utPyVnPBqln3P4Vtos0FpibH3ipepSDJ+VHyiX9rfhlIkqdp+ndYMkMbzGtoQ==" saltValue="VT3fdLBRPORzDzNKeE8wmw==" spinCount="100000" sheet="1" objects="1" scenarios="1" selectLockedCells="1"/>
  <mergeCells count="20">
    <mergeCell ref="A74:F74"/>
    <mergeCell ref="A83:D84"/>
    <mergeCell ref="F81:F82"/>
    <mergeCell ref="F83:F84"/>
    <mergeCell ref="A87:M87"/>
    <mergeCell ref="A89:M89"/>
    <mergeCell ref="A90:M90"/>
    <mergeCell ref="H58:L61"/>
    <mergeCell ref="A3:K3"/>
    <mergeCell ref="A79:D79"/>
    <mergeCell ref="A81:D82"/>
    <mergeCell ref="A47:F47"/>
    <mergeCell ref="B54:C54"/>
    <mergeCell ref="A76:D76"/>
    <mergeCell ref="A77:D78"/>
    <mergeCell ref="E77:E78"/>
    <mergeCell ref="F77:F78"/>
    <mergeCell ref="A73:F73"/>
    <mergeCell ref="H63:K67"/>
    <mergeCell ref="H68:K71"/>
  </mergeCells>
  <dataValidations count="1">
    <dataValidation type="whole" operator="greaterThanOrEqual" allowBlank="1" showErrorMessage="1" error="Please only enter whole quantities_x000a_" sqref="D6:D43 D55:D71">
      <formula1>0</formula1>
    </dataValidation>
  </dataValidations>
  <printOptions horizontalCentered="1"/>
  <pageMargins left="0.25" right="0.25" top="0.25" bottom="0.5" header="0.3" footer="0.05"/>
  <pageSetup scale="65" fitToHeight="0" orientation="portrait" r:id="rId1"/>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selection activeCell="B8" sqref="B8"/>
    </sheetView>
  </sheetViews>
  <sheetFormatPr defaultColWidth="11.3984375" defaultRowHeight="14.25" x14ac:dyDescent="0.45"/>
  <cols>
    <col min="1" max="1" width="9.73046875" style="1" customWidth="1"/>
    <col min="2" max="16384" width="11.3984375" style="1"/>
  </cols>
  <sheetData>
    <row r="1" spans="1:7" ht="13.5" customHeight="1" thickBot="1" x14ac:dyDescent="0.5">
      <c r="A1" s="10" t="s">
        <v>32</v>
      </c>
      <c r="B1" s="9" t="s">
        <v>31</v>
      </c>
      <c r="C1" s="8" t="s">
        <v>30</v>
      </c>
    </row>
    <row r="2" spans="1:7" x14ac:dyDescent="0.45">
      <c r="A2" s="6">
        <v>-999999</v>
      </c>
      <c r="B2" s="5">
        <v>0</v>
      </c>
      <c r="C2" s="4">
        <v>0</v>
      </c>
    </row>
    <row r="3" spans="1:7" x14ac:dyDescent="0.45">
      <c r="A3" s="6">
        <v>5000</v>
      </c>
      <c r="B3" s="5">
        <v>0.05</v>
      </c>
      <c r="C3" s="4">
        <v>0</v>
      </c>
      <c r="G3" s="7" t="s">
        <v>29</v>
      </c>
    </row>
    <row r="4" spans="1:7" x14ac:dyDescent="0.45">
      <c r="A4" s="6">
        <v>10000</v>
      </c>
      <c r="B4" s="5">
        <v>0.06</v>
      </c>
      <c r="C4" s="4">
        <v>0</v>
      </c>
    </row>
    <row r="5" spans="1:7" x14ac:dyDescent="0.45">
      <c r="A5" s="6">
        <v>20000</v>
      </c>
      <c r="B5" s="5">
        <v>7.0000000000000007E-2</v>
      </c>
      <c r="C5" s="4">
        <v>0</v>
      </c>
      <c r="G5" s="3">
        <v>1E-3</v>
      </c>
    </row>
    <row r="6" spans="1:7" x14ac:dyDescent="0.45">
      <c r="A6" s="6">
        <v>40000</v>
      </c>
      <c r="B6" s="5">
        <v>0.08</v>
      </c>
      <c r="C6" s="4">
        <v>0</v>
      </c>
      <c r="G6" s="3">
        <f t="shared" ref="G6:G37" si="0">G5+0.01%</f>
        <v>1.1000000000000001E-3</v>
      </c>
    </row>
    <row r="7" spans="1:7" ht="13.5" customHeight="1" x14ac:dyDescent="0.45">
      <c r="A7" s="6">
        <v>70000</v>
      </c>
      <c r="B7" s="5">
        <v>0.09</v>
      </c>
      <c r="C7" s="4">
        <v>0</v>
      </c>
      <c r="G7" s="3">
        <f t="shared" si="0"/>
        <v>1.2000000000000001E-3</v>
      </c>
    </row>
    <row r="8" spans="1:7" x14ac:dyDescent="0.45">
      <c r="A8" s="6">
        <v>100000</v>
      </c>
      <c r="B8" s="5">
        <v>0.1</v>
      </c>
      <c r="C8" s="4">
        <v>0</v>
      </c>
      <c r="G8" s="3">
        <f t="shared" si="0"/>
        <v>1.3000000000000002E-3</v>
      </c>
    </row>
    <row r="9" spans="1:7" x14ac:dyDescent="0.45">
      <c r="G9" s="3">
        <f t="shared" si="0"/>
        <v>1.4000000000000002E-3</v>
      </c>
    </row>
    <row r="10" spans="1:7" x14ac:dyDescent="0.45">
      <c r="G10" s="3">
        <f t="shared" si="0"/>
        <v>1.5000000000000002E-3</v>
      </c>
    </row>
    <row r="11" spans="1:7" x14ac:dyDescent="0.45">
      <c r="G11" s="3">
        <f t="shared" si="0"/>
        <v>1.6000000000000003E-3</v>
      </c>
    </row>
    <row r="12" spans="1:7" x14ac:dyDescent="0.45">
      <c r="G12" s="3">
        <f t="shared" si="0"/>
        <v>1.7000000000000003E-3</v>
      </c>
    </row>
    <row r="13" spans="1:7" x14ac:dyDescent="0.45">
      <c r="G13" s="3">
        <f t="shared" si="0"/>
        <v>1.8000000000000004E-3</v>
      </c>
    </row>
    <row r="14" spans="1:7" x14ac:dyDescent="0.45">
      <c r="G14" s="3">
        <f t="shared" si="0"/>
        <v>1.9000000000000004E-3</v>
      </c>
    </row>
    <row r="15" spans="1:7" x14ac:dyDescent="0.45">
      <c r="G15" s="3">
        <f t="shared" si="0"/>
        <v>2.0000000000000005E-3</v>
      </c>
    </row>
    <row r="16" spans="1:7" x14ac:dyDescent="0.45">
      <c r="G16" s="3">
        <f t="shared" si="0"/>
        <v>2.1000000000000003E-3</v>
      </c>
    </row>
    <row r="17" spans="7:7" x14ac:dyDescent="0.45">
      <c r="G17" s="3">
        <f t="shared" si="0"/>
        <v>2.2000000000000001E-3</v>
      </c>
    </row>
    <row r="18" spans="7:7" x14ac:dyDescent="0.45">
      <c r="G18" s="3">
        <f t="shared" si="0"/>
        <v>2.3E-3</v>
      </c>
    </row>
    <row r="19" spans="7:7" x14ac:dyDescent="0.45">
      <c r="G19" s="3">
        <f t="shared" si="0"/>
        <v>2.3999999999999998E-3</v>
      </c>
    </row>
    <row r="20" spans="7:7" x14ac:dyDescent="0.45">
      <c r="G20" s="3">
        <f t="shared" si="0"/>
        <v>2.4999999999999996E-3</v>
      </c>
    </row>
    <row r="21" spans="7:7" x14ac:dyDescent="0.45">
      <c r="G21" s="3">
        <f t="shared" si="0"/>
        <v>2.5999999999999994E-3</v>
      </c>
    </row>
    <row r="22" spans="7:7" x14ac:dyDescent="0.45">
      <c r="G22" s="3">
        <f t="shared" si="0"/>
        <v>2.6999999999999993E-3</v>
      </c>
    </row>
    <row r="23" spans="7:7" x14ac:dyDescent="0.45">
      <c r="G23" s="3">
        <f t="shared" si="0"/>
        <v>2.7999999999999991E-3</v>
      </c>
    </row>
    <row r="24" spans="7:7" x14ac:dyDescent="0.45">
      <c r="G24" s="3">
        <f t="shared" si="0"/>
        <v>2.8999999999999989E-3</v>
      </c>
    </row>
    <row r="25" spans="7:7" x14ac:dyDescent="0.45">
      <c r="G25" s="3">
        <f t="shared" si="0"/>
        <v>2.9999999999999988E-3</v>
      </c>
    </row>
    <row r="26" spans="7:7" x14ac:dyDescent="0.45">
      <c r="G26" s="3">
        <f t="shared" si="0"/>
        <v>3.0999999999999986E-3</v>
      </c>
    </row>
    <row r="27" spans="7:7" x14ac:dyDescent="0.45">
      <c r="G27" s="3">
        <f t="shared" si="0"/>
        <v>3.1999999999999984E-3</v>
      </c>
    </row>
    <row r="28" spans="7:7" x14ac:dyDescent="0.45">
      <c r="G28" s="3">
        <f t="shared" si="0"/>
        <v>3.2999999999999982E-3</v>
      </c>
    </row>
    <row r="29" spans="7:7" x14ac:dyDescent="0.45">
      <c r="G29" s="3">
        <f t="shared" si="0"/>
        <v>3.3999999999999981E-3</v>
      </c>
    </row>
    <row r="30" spans="7:7" x14ac:dyDescent="0.45">
      <c r="G30" s="3">
        <f t="shared" si="0"/>
        <v>3.4999999999999979E-3</v>
      </c>
    </row>
    <row r="31" spans="7:7" x14ac:dyDescent="0.45">
      <c r="G31" s="3">
        <f t="shared" si="0"/>
        <v>3.5999999999999977E-3</v>
      </c>
    </row>
    <row r="32" spans="7:7" x14ac:dyDescent="0.45">
      <c r="G32" s="3">
        <f t="shared" si="0"/>
        <v>3.6999999999999976E-3</v>
      </c>
    </row>
    <row r="33" spans="7:7" x14ac:dyDescent="0.45">
      <c r="G33" s="3">
        <f t="shared" si="0"/>
        <v>3.7999999999999974E-3</v>
      </c>
    </row>
    <row r="34" spans="7:7" x14ac:dyDescent="0.45">
      <c r="G34" s="3">
        <f t="shared" si="0"/>
        <v>3.8999999999999972E-3</v>
      </c>
    </row>
    <row r="35" spans="7:7" x14ac:dyDescent="0.45">
      <c r="G35" s="3">
        <f t="shared" si="0"/>
        <v>3.9999999999999975E-3</v>
      </c>
    </row>
    <row r="36" spans="7:7" x14ac:dyDescent="0.45">
      <c r="G36" s="3">
        <f t="shared" si="0"/>
        <v>4.0999999999999977E-3</v>
      </c>
    </row>
    <row r="37" spans="7:7" x14ac:dyDescent="0.45">
      <c r="G37" s="3">
        <f t="shared" si="0"/>
        <v>4.199999999999998E-3</v>
      </c>
    </row>
    <row r="38" spans="7:7" x14ac:dyDescent="0.45">
      <c r="G38" s="3">
        <f t="shared" ref="G38:G69" si="1">G37+0.01%</f>
        <v>4.2999999999999983E-3</v>
      </c>
    </row>
    <row r="39" spans="7:7" x14ac:dyDescent="0.45">
      <c r="G39" s="3">
        <f t="shared" si="1"/>
        <v>4.3999999999999985E-3</v>
      </c>
    </row>
    <row r="40" spans="7:7" x14ac:dyDescent="0.45">
      <c r="G40" s="3">
        <f t="shared" si="1"/>
        <v>4.4999999999999988E-3</v>
      </c>
    </row>
    <row r="41" spans="7:7" x14ac:dyDescent="0.45">
      <c r="G41" s="3">
        <f t="shared" si="1"/>
        <v>4.5999999999999991E-3</v>
      </c>
    </row>
    <row r="42" spans="7:7" x14ac:dyDescent="0.45">
      <c r="G42" s="3">
        <f t="shared" si="1"/>
        <v>4.6999999999999993E-3</v>
      </c>
    </row>
    <row r="43" spans="7:7" x14ac:dyDescent="0.45">
      <c r="G43" s="3">
        <f t="shared" si="1"/>
        <v>4.7999999999999996E-3</v>
      </c>
    </row>
    <row r="44" spans="7:7" x14ac:dyDescent="0.45">
      <c r="G44" s="3">
        <f t="shared" si="1"/>
        <v>4.8999999999999998E-3</v>
      </c>
    </row>
    <row r="45" spans="7:7" x14ac:dyDescent="0.45">
      <c r="G45" s="3">
        <f t="shared" si="1"/>
        <v>5.0000000000000001E-3</v>
      </c>
    </row>
    <row r="46" spans="7:7" x14ac:dyDescent="0.45">
      <c r="G46" s="3">
        <f t="shared" si="1"/>
        <v>5.1000000000000004E-3</v>
      </c>
    </row>
    <row r="47" spans="7:7" x14ac:dyDescent="0.45">
      <c r="G47" s="3">
        <f t="shared" si="1"/>
        <v>5.2000000000000006E-3</v>
      </c>
    </row>
    <row r="48" spans="7:7" x14ac:dyDescent="0.45">
      <c r="G48" s="3">
        <f t="shared" si="1"/>
        <v>5.3000000000000009E-3</v>
      </c>
    </row>
    <row r="49" spans="7:7" x14ac:dyDescent="0.45">
      <c r="G49" s="3">
        <f t="shared" si="1"/>
        <v>5.4000000000000012E-3</v>
      </c>
    </row>
    <row r="50" spans="7:7" x14ac:dyDescent="0.45">
      <c r="G50" s="3">
        <f t="shared" si="1"/>
        <v>5.5000000000000014E-3</v>
      </c>
    </row>
    <row r="51" spans="7:7" x14ac:dyDescent="0.45">
      <c r="G51" s="3">
        <f t="shared" si="1"/>
        <v>5.6000000000000017E-3</v>
      </c>
    </row>
    <row r="52" spans="7:7" x14ac:dyDescent="0.45">
      <c r="G52" s="3">
        <f t="shared" si="1"/>
        <v>5.7000000000000019E-3</v>
      </c>
    </row>
    <row r="53" spans="7:7" x14ac:dyDescent="0.45">
      <c r="G53" s="3">
        <f t="shared" si="1"/>
        <v>5.8000000000000022E-3</v>
      </c>
    </row>
    <row r="54" spans="7:7" x14ac:dyDescent="0.45">
      <c r="G54" s="3">
        <f t="shared" si="1"/>
        <v>5.9000000000000025E-3</v>
      </c>
    </row>
    <row r="55" spans="7:7" x14ac:dyDescent="0.45">
      <c r="G55" s="3">
        <f t="shared" si="1"/>
        <v>6.0000000000000027E-3</v>
      </c>
    </row>
    <row r="56" spans="7:7" x14ac:dyDescent="0.45">
      <c r="G56" s="3">
        <f t="shared" si="1"/>
        <v>6.100000000000003E-3</v>
      </c>
    </row>
    <row r="57" spans="7:7" x14ac:dyDescent="0.45">
      <c r="G57" s="3">
        <f t="shared" si="1"/>
        <v>6.2000000000000033E-3</v>
      </c>
    </row>
    <row r="58" spans="7:7" x14ac:dyDescent="0.45">
      <c r="G58" s="3">
        <f t="shared" si="1"/>
        <v>6.3000000000000035E-3</v>
      </c>
    </row>
    <row r="59" spans="7:7" x14ac:dyDescent="0.45">
      <c r="G59" s="3">
        <f t="shared" si="1"/>
        <v>6.4000000000000038E-3</v>
      </c>
    </row>
    <row r="60" spans="7:7" x14ac:dyDescent="0.45">
      <c r="G60" s="3">
        <f t="shared" si="1"/>
        <v>6.500000000000004E-3</v>
      </c>
    </row>
    <row r="61" spans="7:7" x14ac:dyDescent="0.45">
      <c r="G61" s="3">
        <f t="shared" si="1"/>
        <v>6.6000000000000043E-3</v>
      </c>
    </row>
    <row r="62" spans="7:7" x14ac:dyDescent="0.45">
      <c r="G62" s="3">
        <f t="shared" si="1"/>
        <v>6.7000000000000046E-3</v>
      </c>
    </row>
    <row r="63" spans="7:7" x14ac:dyDescent="0.45">
      <c r="G63" s="3">
        <f t="shared" si="1"/>
        <v>6.8000000000000048E-3</v>
      </c>
    </row>
    <row r="64" spans="7:7" x14ac:dyDescent="0.45">
      <c r="G64" s="3">
        <f t="shared" si="1"/>
        <v>6.9000000000000051E-3</v>
      </c>
    </row>
    <row r="65" spans="7:7" x14ac:dyDescent="0.45">
      <c r="G65" s="3">
        <f t="shared" si="1"/>
        <v>7.0000000000000053E-3</v>
      </c>
    </row>
    <row r="66" spans="7:7" x14ac:dyDescent="0.45">
      <c r="G66" s="3">
        <f t="shared" si="1"/>
        <v>7.1000000000000056E-3</v>
      </c>
    </row>
    <row r="67" spans="7:7" x14ac:dyDescent="0.45">
      <c r="G67" s="3">
        <f t="shared" si="1"/>
        <v>7.2000000000000059E-3</v>
      </c>
    </row>
    <row r="68" spans="7:7" x14ac:dyDescent="0.45">
      <c r="G68" s="3">
        <f t="shared" si="1"/>
        <v>7.3000000000000061E-3</v>
      </c>
    </row>
    <row r="69" spans="7:7" x14ac:dyDescent="0.45">
      <c r="G69" s="3">
        <f t="shared" si="1"/>
        <v>7.4000000000000064E-3</v>
      </c>
    </row>
    <row r="70" spans="7:7" x14ac:dyDescent="0.45">
      <c r="G70" s="3">
        <f t="shared" ref="G70:G94" si="2">G69+0.01%</f>
        <v>7.5000000000000067E-3</v>
      </c>
    </row>
    <row r="71" spans="7:7" x14ac:dyDescent="0.45">
      <c r="G71" s="3">
        <f t="shared" si="2"/>
        <v>7.6000000000000069E-3</v>
      </c>
    </row>
    <row r="72" spans="7:7" x14ac:dyDescent="0.45">
      <c r="G72" s="3">
        <f t="shared" si="2"/>
        <v>7.7000000000000072E-3</v>
      </c>
    </row>
    <row r="73" spans="7:7" x14ac:dyDescent="0.45">
      <c r="G73" s="3">
        <f t="shared" si="2"/>
        <v>7.8000000000000074E-3</v>
      </c>
    </row>
    <row r="74" spans="7:7" x14ac:dyDescent="0.45">
      <c r="G74" s="3">
        <f t="shared" si="2"/>
        <v>7.9000000000000077E-3</v>
      </c>
    </row>
    <row r="75" spans="7:7" x14ac:dyDescent="0.45">
      <c r="G75" s="3">
        <f t="shared" si="2"/>
        <v>8.0000000000000071E-3</v>
      </c>
    </row>
    <row r="76" spans="7:7" x14ac:dyDescent="0.45">
      <c r="G76" s="3">
        <f t="shared" si="2"/>
        <v>8.1000000000000065E-3</v>
      </c>
    </row>
    <row r="77" spans="7:7" x14ac:dyDescent="0.45">
      <c r="G77" s="3">
        <f t="shared" si="2"/>
        <v>8.2000000000000059E-3</v>
      </c>
    </row>
    <row r="78" spans="7:7" x14ac:dyDescent="0.45">
      <c r="G78" s="3">
        <f t="shared" si="2"/>
        <v>8.3000000000000053E-3</v>
      </c>
    </row>
    <row r="79" spans="7:7" x14ac:dyDescent="0.45">
      <c r="G79" s="3">
        <f t="shared" si="2"/>
        <v>8.4000000000000047E-3</v>
      </c>
    </row>
    <row r="80" spans="7:7" x14ac:dyDescent="0.45">
      <c r="G80" s="3">
        <f t="shared" si="2"/>
        <v>8.5000000000000041E-3</v>
      </c>
    </row>
    <row r="81" spans="7:7" x14ac:dyDescent="0.45">
      <c r="G81" s="3">
        <f t="shared" si="2"/>
        <v>8.6000000000000035E-3</v>
      </c>
    </row>
    <row r="82" spans="7:7" x14ac:dyDescent="0.45">
      <c r="G82" s="3">
        <f t="shared" si="2"/>
        <v>8.7000000000000029E-3</v>
      </c>
    </row>
    <row r="83" spans="7:7" x14ac:dyDescent="0.45">
      <c r="G83" s="3">
        <f t="shared" si="2"/>
        <v>8.8000000000000023E-3</v>
      </c>
    </row>
    <row r="84" spans="7:7" x14ac:dyDescent="0.45">
      <c r="G84" s="3">
        <f t="shared" si="2"/>
        <v>8.9000000000000017E-3</v>
      </c>
    </row>
    <row r="85" spans="7:7" x14ac:dyDescent="0.45">
      <c r="G85" s="3">
        <f t="shared" si="2"/>
        <v>9.0000000000000011E-3</v>
      </c>
    </row>
    <row r="86" spans="7:7" x14ac:dyDescent="0.45">
      <c r="G86" s="3">
        <f t="shared" si="2"/>
        <v>9.1000000000000004E-3</v>
      </c>
    </row>
    <row r="87" spans="7:7" x14ac:dyDescent="0.45">
      <c r="G87" s="3">
        <f t="shared" si="2"/>
        <v>9.1999999999999998E-3</v>
      </c>
    </row>
    <row r="88" spans="7:7" x14ac:dyDescent="0.45">
      <c r="G88" s="3">
        <f t="shared" si="2"/>
        <v>9.2999999999999992E-3</v>
      </c>
    </row>
    <row r="89" spans="7:7" x14ac:dyDescent="0.45">
      <c r="G89" s="3">
        <f t="shared" si="2"/>
        <v>9.3999999999999986E-3</v>
      </c>
    </row>
    <row r="90" spans="7:7" x14ac:dyDescent="0.45">
      <c r="G90" s="3">
        <f t="shared" si="2"/>
        <v>9.499999999999998E-3</v>
      </c>
    </row>
    <row r="91" spans="7:7" x14ac:dyDescent="0.45">
      <c r="G91" s="3">
        <f t="shared" si="2"/>
        <v>9.5999999999999974E-3</v>
      </c>
    </row>
    <row r="92" spans="7:7" x14ac:dyDescent="0.45">
      <c r="G92" s="3">
        <f t="shared" si="2"/>
        <v>9.6999999999999968E-3</v>
      </c>
    </row>
    <row r="93" spans="7:7" x14ac:dyDescent="0.45">
      <c r="G93" s="3">
        <f t="shared" si="2"/>
        <v>9.7999999999999962E-3</v>
      </c>
    </row>
    <row r="94" spans="7:7" x14ac:dyDescent="0.45">
      <c r="G94" s="3">
        <f t="shared" si="2"/>
        <v>9.8999999999999956E-3</v>
      </c>
    </row>
  </sheetData>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Orn Worksheet</vt:lpstr>
      <vt:lpstr>Rate</vt:lpstr>
    </vt:vector>
  </TitlesOfParts>
  <Company>Syngenta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Syngenta</dc:creator>
  <cp:lastModifiedBy>Brazinski Mark USRS</cp:lastModifiedBy>
  <cp:lastPrinted>2019-08-14T18:27:17Z</cp:lastPrinted>
  <dcterms:created xsi:type="dcterms:W3CDTF">2014-09-03T13:33:15Z</dcterms:created>
  <dcterms:modified xsi:type="dcterms:W3CDTF">2019-09-04T18:41:00Z</dcterms:modified>
</cp:coreProperties>
</file>