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I:\ABM - Reorganize_2017\Simplot Partners\EOP\2020\Syngenta\"/>
    </mc:Choice>
  </mc:AlternateContent>
  <xr:revisionPtr revIDLastSave="0" documentId="13_ncr:1_{27D8B863-5720-445B-A532-F1FEBD91847E}" xr6:coauthVersionLast="45" xr6:coauthVersionMax="45" xr10:uidLastSave="{00000000-0000-0000-0000-000000000000}"/>
  <bookViews>
    <workbookView xWindow="-25005" yWindow="1320" windowWidth="25005" windowHeight="13890" tabRatio="653" xr2:uid="{00000000-000D-0000-FFFF-FFFF00000000}"/>
  </bookViews>
  <sheets>
    <sheet name="Golf Worksheet" sheetId="1" r:id="rId1"/>
    <sheet name="Rate" sheetId="2" state="hidden" r:id="rId2"/>
  </sheets>
  <externalReferences>
    <externalReference r:id="rId3"/>
    <externalReference r:id="rId4"/>
  </externalReferences>
  <definedNames>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35">#REF!</definedName>
    <definedName name="_DAT36">#REF!</definedName>
    <definedName name="_DAT37">#REF!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0" hidden="1">'Golf Worksheet'!$A$5:$F$68</definedName>
    <definedName name="A2Z">[1]Paks!$I$34</definedName>
    <definedName name="ABW">[1]Paks!$J$34</definedName>
    <definedName name="Acelepryn" localSheetId="1">'[1]Solution Suggestions'!$C$2</definedName>
    <definedName name="Acelepryn">'[1]Solution Suggestions'!$C$2</definedName>
    <definedName name="AvidHertMP">[1]Paks!$N$34</definedName>
    <definedName name="Banner" localSheetId="1">'[1]Solution Suggestions'!$C$3</definedName>
    <definedName name="Banner">'[1]Solution Suggestions'!$C$3</definedName>
    <definedName name="Briskway" localSheetId="1">'[1]Solution Suggestions'!$C$4</definedName>
    <definedName name="Briskway">'[1]Solution Suggestions'!$C$4</definedName>
    <definedName name="Classic">[1]Paks!$D$34</definedName>
    <definedName name="Contact">[1]Paks!$H$34</definedName>
    <definedName name="DacActBannerMP">[1]Paks!$M$34</definedName>
    <definedName name="DacActHertMP">[1]Paks!$L$34</definedName>
    <definedName name="DaconilAction" localSheetId="1">'[1]Solution Suggestions'!$C$5</definedName>
    <definedName name="DaconilAction">'[1]Solution Suggestions'!$C$5</definedName>
    <definedName name="DaconilULTREX" localSheetId="1">'[1]Solution Suggestions'!$C$6</definedName>
    <definedName name="DaconilULTREX">'[1]Solution Suggestions'!$C$6</definedName>
    <definedName name="Ference" localSheetId="1">'[1]Solution Suggestions'!$C$7</definedName>
    <definedName name="Ference">'[1]Solution Suggestions'!$C$7</definedName>
    <definedName name="FwyPart">[1]Paks!$E$34</definedName>
    <definedName name="FwyStarter">[1]Paks!$G$34</definedName>
    <definedName name="Golf_Prices">#REF!</definedName>
    <definedName name="Headway" localSheetId="1">'[1]Solution Suggestions'!$C$8</definedName>
    <definedName name="Headway">'[1]Solution Suggestions'!$C$8</definedName>
    <definedName name="Heritage" localSheetId="1">'[1]Solution Suggestions'!$C$9</definedName>
    <definedName name="Heritage">'[1]Solution Suggestions'!$C$9</definedName>
    <definedName name="Lawn_Prices">#REF!</definedName>
    <definedName name="Medallion" localSheetId="1">'[1]Solution Suggestions'!$C$10</definedName>
    <definedName name="Medallion">'[1]Solution Suggestions'!$C$10</definedName>
    <definedName name="Monument" localSheetId="1">'[1]Solution Suggestions'!$C$11</definedName>
    <definedName name="Monument">'[1]Solution Suggestions'!$C$11</definedName>
    <definedName name="OptionOutput">[2]AcresRates!$A$1</definedName>
    <definedName name="PriceData">#REF!</definedName>
    <definedName name="Primo" localSheetId="1">'[1]Solution Suggestions'!$C$12</definedName>
    <definedName name="Primo">'[1]Solution Suggestions'!$C$12</definedName>
    <definedName name="Provaunt" localSheetId="1">'[1]Solution Suggestions'!$C$13</definedName>
    <definedName name="Provaunt">'[1]Solution Suggestions'!$C$13</definedName>
    <definedName name="Scimitar" localSheetId="1">'[1]Solution Suggestions'!$C$14</definedName>
    <definedName name="Scimitar">'[1]Solution Suggestions'!$C$14</definedName>
    <definedName name="Secure" localSheetId="1">'[1]Solution Suggestions'!$C$15</definedName>
    <definedName name="Secure">'[1]Solution Suggestions'!$C$15</definedName>
    <definedName name="SnowMoldQty">[1]Paks!$K$34</definedName>
    <definedName name="SouthernQty">[1]Paks!$F$34</definedName>
    <definedName name="TEST0">#REF!</definedName>
    <definedName name="TESTHKEY">#REF!</definedName>
    <definedName name="TESTKEYS">#REF!</definedName>
    <definedName name="TESTVKEY">#REF!</definedName>
    <definedName name="Type_UOM">#REF!</definedName>
    <definedName name="VM_Pric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4" i="1" l="1"/>
  <c r="F75" i="1"/>
  <c r="M13" i="1"/>
  <c r="M14" i="1"/>
  <c r="F22" i="1"/>
  <c r="F9" i="1"/>
  <c r="F10" i="1"/>
  <c r="F46" i="1" l="1"/>
  <c r="M36" i="1"/>
  <c r="M33" i="1"/>
  <c r="M12" i="1"/>
  <c r="M11" i="1"/>
  <c r="F48" i="1" l="1"/>
  <c r="F49" i="1"/>
  <c r="F32" i="1" l="1"/>
  <c r="F25" i="1"/>
  <c r="F79" i="1" l="1"/>
  <c r="M41" i="1" l="1"/>
  <c r="M21" i="1"/>
  <c r="M22" i="1"/>
  <c r="M18" i="1"/>
  <c r="M6" i="1"/>
  <c r="M7" i="1"/>
  <c r="M8" i="1"/>
  <c r="F33" i="1"/>
  <c r="F34" i="1"/>
  <c r="F35" i="1"/>
  <c r="F27" i="1"/>
  <c r="F8" i="1"/>
  <c r="F82" i="1" l="1"/>
  <c r="M23" i="1"/>
  <c r="M10" i="1"/>
  <c r="M9" i="1"/>
  <c r="M38" i="1" l="1"/>
  <c r="M70" i="1" l="1"/>
  <c r="F18" i="1" l="1"/>
  <c r="M78" i="1"/>
  <c r="M76" i="1"/>
  <c r="M74" i="1"/>
  <c r="M72" i="1"/>
  <c r="G6" i="2" l="1"/>
  <c r="G7" i="2" s="1"/>
  <c r="G8" i="2" s="1"/>
  <c r="G9" i="2" s="1"/>
  <c r="G10" i="2" s="1"/>
  <c r="G11" i="2" s="1"/>
  <c r="G12" i="2" s="1"/>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G42" i="2" s="1"/>
  <c r="G43" i="2" s="1"/>
  <c r="G44" i="2" s="1"/>
  <c r="G45" i="2" s="1"/>
  <c r="G46" i="2" s="1"/>
  <c r="G47" i="2" s="1"/>
  <c r="G48" i="2" s="1"/>
  <c r="G49" i="2" s="1"/>
  <c r="G50" i="2" s="1"/>
  <c r="G51" i="2" s="1"/>
  <c r="G52" i="2" s="1"/>
  <c r="G53" i="2" s="1"/>
  <c r="G54" i="2" s="1"/>
  <c r="G55" i="2" s="1"/>
  <c r="G56" i="2" s="1"/>
  <c r="G57" i="2" s="1"/>
  <c r="G58" i="2" s="1"/>
  <c r="G59" i="2" s="1"/>
  <c r="G60" i="2" s="1"/>
  <c r="G61" i="2" s="1"/>
  <c r="G62" i="2" s="1"/>
  <c r="G63" i="2" s="1"/>
  <c r="G64" i="2" s="1"/>
  <c r="G65" i="2" s="1"/>
  <c r="G66" i="2" s="1"/>
  <c r="G67" i="2" s="1"/>
  <c r="G68" i="2" s="1"/>
  <c r="G69" i="2" s="1"/>
  <c r="G70" i="2" s="1"/>
  <c r="G71" i="2" s="1"/>
  <c r="G72" i="2" s="1"/>
  <c r="G73" i="2" s="1"/>
  <c r="G74" i="2" s="1"/>
  <c r="G75" i="2" s="1"/>
  <c r="G76" i="2" s="1"/>
  <c r="G77" i="2" s="1"/>
  <c r="G78" i="2" s="1"/>
  <c r="G79" i="2" s="1"/>
  <c r="G80" i="2" s="1"/>
  <c r="G81" i="2" s="1"/>
  <c r="G82" i="2" s="1"/>
  <c r="G83" i="2" s="1"/>
  <c r="G84" i="2" s="1"/>
  <c r="G85" i="2" s="1"/>
  <c r="G86" i="2" s="1"/>
  <c r="G87" i="2" s="1"/>
  <c r="G88" i="2" s="1"/>
  <c r="G89" i="2" s="1"/>
  <c r="G90" i="2" s="1"/>
  <c r="G91" i="2" s="1"/>
  <c r="G92" i="2" s="1"/>
  <c r="G93" i="2" s="1"/>
  <c r="G94" i="2" s="1"/>
  <c r="M35" i="1" l="1"/>
  <c r="M39" i="1" l="1"/>
  <c r="M40" i="1" l="1"/>
  <c r="M34" i="1" l="1"/>
  <c r="M37" i="1" l="1"/>
  <c r="M32" i="1" l="1"/>
  <c r="M42" i="1" l="1"/>
  <c r="M43" i="1" l="1"/>
  <c r="F29" i="1" l="1"/>
  <c r="F40" i="1" l="1"/>
  <c r="M17" i="1" l="1"/>
  <c r="F28" i="1" l="1"/>
  <c r="F72" i="1" l="1"/>
  <c r="M29" i="1"/>
  <c r="F20" i="1" l="1"/>
  <c r="M16" i="1"/>
  <c r="F7" i="1"/>
  <c r="F47" i="1"/>
  <c r="F85" i="1"/>
  <c r="F89" i="1"/>
  <c r="M15" i="1" l="1"/>
  <c r="M28" i="1"/>
  <c r="F81" i="1"/>
  <c r="F76" i="1"/>
  <c r="F87" i="1"/>
  <c r="F70" i="1"/>
  <c r="F30" i="1"/>
  <c r="F44" i="1"/>
  <c r="F78" i="1"/>
  <c r="F86" i="1"/>
  <c r="F73" i="1"/>
  <c r="F80" i="1"/>
  <c r="F24" i="1"/>
  <c r="F12" i="1"/>
  <c r="F42" i="1"/>
  <c r="F88" i="1"/>
  <c r="F21" i="1"/>
  <c r="F17" i="1"/>
  <c r="M25" i="1"/>
  <c r="F31" i="1"/>
  <c r="M20" i="1"/>
  <c r="F36" i="1"/>
  <c r="M19" i="1"/>
  <c r="M27" i="1"/>
  <c r="F26" i="1"/>
  <c r="F77" i="1"/>
  <c r="F38" i="1"/>
  <c r="F83" i="1"/>
  <c r="M30" i="1"/>
  <c r="F6" i="1"/>
  <c r="F84" i="1"/>
  <c r="F101" i="1" l="1"/>
  <c r="F41" i="1"/>
  <c r="F45" i="1"/>
  <c r="F39" i="1"/>
  <c r="M26" i="1"/>
  <c r="F37" i="1"/>
  <c r="F23" i="1" l="1"/>
  <c r="F71" i="1"/>
  <c r="F11" i="1"/>
  <c r="F43" i="1"/>
  <c r="F90" i="1"/>
  <c r="M24" i="1"/>
  <c r="F16" i="1"/>
  <c r="F19" i="1" l="1"/>
  <c r="F14" i="1" l="1"/>
  <c r="F15" i="1" l="1"/>
  <c r="F13" i="1" l="1"/>
  <c r="F96" i="1" l="1"/>
  <c r="F98" i="1" l="1"/>
  <c r="F103" i="1" s="1"/>
  <c r="F100" i="1"/>
  <c r="F102" i="1" l="1"/>
</calcChain>
</file>

<file path=xl/sharedStrings.xml><?xml version="1.0" encoding="utf-8"?>
<sst xmlns="http://schemas.openxmlformats.org/spreadsheetml/2006/main" count="362" uniqueCount="144">
  <si>
    <t># of Pkgs Purchased in EOP</t>
  </si>
  <si>
    <t>Qualifying Purchase Amount</t>
  </si>
  <si>
    <t>Qualifying Distributor Products (Package Size)</t>
  </si>
  <si>
    <t>Acelepryn® (0.5 gal)</t>
  </si>
  <si>
    <t>X</t>
  </si>
  <si>
    <t>=</t>
  </si>
  <si>
    <t>Acelepryn G (25 lb)</t>
  </si>
  <si>
    <t>Advion Fire Ant Bait (25 lb)</t>
  </si>
  <si>
    <t>Banner Maxx® II (1 gal)</t>
  </si>
  <si>
    <t>Banner Maxx II LinkPak™ (10 gal)</t>
  </si>
  <si>
    <t>Barricade® 4FL (1 gal)</t>
  </si>
  <si>
    <t>Barricade 4FL LinkPak (10 gal)</t>
  </si>
  <si>
    <t>Fusilade® II (1 qt)</t>
  </si>
  <si>
    <t>Headway G (30 lb)</t>
  </si>
  <si>
    <t>Barricade 4FL (30 gal)</t>
  </si>
  <si>
    <t>Heritage G (30 lb)</t>
  </si>
  <si>
    <t>Meridian 0.33G (40 lb)</t>
  </si>
  <si>
    <t>Barricade 65WG (5 lb)</t>
  </si>
  <si>
    <t>Concert® II (2.5 gal)</t>
  </si>
  <si>
    <t>Princep® Liquid (2.5 gal)</t>
  </si>
  <si>
    <t>Daconil Action™ (2.5 gal)</t>
  </si>
  <si>
    <t>Reward (1 gal)</t>
  </si>
  <si>
    <t>Subdue® GR (25 lb)</t>
  </si>
  <si>
    <t>Daconil Ultrex® (5 lb)</t>
  </si>
  <si>
    <t>Tenacity (8 oz)</t>
  </si>
  <si>
    <t>On-Fertilizer Products</t>
  </si>
  <si>
    <t>Daconil Weatherstik® (2.5 gal)</t>
  </si>
  <si>
    <t>Headway® (1 gal)</t>
  </si>
  <si>
    <t>Headway LinkPak  (10 gal)</t>
  </si>
  <si>
    <t>Heritage WDG (1 lb)</t>
  </si>
  <si>
    <t>Heritage WDG (6 lb)</t>
  </si>
  <si>
    <t>Heritage TL (1 gal)</t>
  </si>
  <si>
    <t>Heritage TL LinkPak (10 gal)</t>
  </si>
  <si>
    <t>Instrata® (2.5 gal)</t>
  </si>
  <si>
    <t>Medallion® SC (1 gal)</t>
  </si>
  <si>
    <t>Your total planned Early Order Purchases of Qualifying Products</t>
  </si>
  <si>
    <t>Monument® 75WG (25 g)</t>
  </si>
  <si>
    <t>Primo Maxx® (1 gal)</t>
  </si>
  <si>
    <t>Primo Maxx LinkPak  (10 gal)</t>
  </si>
  <si>
    <t>Renown® (2.5 gal)</t>
  </si>
  <si>
    <t>Reward® (2.5 gal)</t>
  </si>
  <si>
    <t>Subdue Maxx® (1 gal)</t>
  </si>
  <si>
    <t>Subdue Maxx LinkPak (10 gal)</t>
  </si>
  <si>
    <t>Tenacity® (1 gal)</t>
  </si>
  <si>
    <t>Syngenta provides Program Worksheets and Rebate Calculators as tools for estimating rebates, but disclaims any warranty of accuracy or completeness of the conclusions derived from the same.</t>
  </si>
  <si>
    <t>DOLLARS</t>
  </si>
  <si>
    <t>365 Incentive</t>
  </si>
  <si>
    <t>EOP Bonus</t>
  </si>
  <si>
    <t xml:space="preserve">Barricade </t>
  </si>
  <si>
    <t>Qualifying Agency Products 
(Package Size)</t>
  </si>
  <si>
    <t>Heritage Action (1 lb)</t>
  </si>
  <si>
    <t>Pallet Offers</t>
  </si>
  <si>
    <t>Payment Terms:</t>
  </si>
  <si>
    <r>
      <t xml:space="preserve">The GreenTrust 365 Program Worksheet is now automated. Maximize your purchasing power and save time with our easy-to-use calculators. 
Visit </t>
    </r>
    <r>
      <rPr>
        <b/>
        <sz val="10"/>
        <color theme="6" tint="-0.499984740745262"/>
        <rFont val="Calibri"/>
        <family val="2"/>
      </rPr>
      <t>GreenCastOnline.com/Calculator</t>
    </r>
    <r>
      <rPr>
        <sz val="10"/>
        <color theme="1"/>
        <rFont val="Calibri"/>
        <family val="2"/>
      </rPr>
      <t xml:space="preserve"> and select the calculator type that works best for your early order planning.</t>
    </r>
  </si>
  <si>
    <r>
      <t>A 2 Z Solution</t>
    </r>
    <r>
      <rPr>
        <vertAlign val="superscript"/>
        <sz val="10"/>
        <color theme="1"/>
        <rFont val="Calibri"/>
        <family val="2"/>
      </rPr>
      <t>1</t>
    </r>
  </si>
  <si>
    <t>To achieve Volume Discount Pricing described herein, Minimum Purchase Quantities for applicable Qualifying Agency Products must be identified on one invoice and shipped to one location from one Syngenta Authorized Agent.</t>
  </si>
  <si>
    <r>
      <rPr>
        <i/>
        <sz val="10"/>
        <color theme="1"/>
        <rFont val="Calibri"/>
        <family val="2"/>
      </rPr>
      <t>Additional benefits of the Syngenta GreenTrust 365 Golf Program are described at GreenTrust365.com.</t>
    </r>
    <r>
      <rPr>
        <sz val="10"/>
        <color theme="1"/>
        <rFont val="Calibri"/>
        <family val="2"/>
      </rPr>
      <t xml:space="preserve">
</t>
    </r>
    <r>
      <rPr>
        <b/>
        <sz val="10"/>
        <color theme="1"/>
        <rFont val="Calibri"/>
        <family val="2"/>
      </rPr>
      <t>For any questions, please call your Syngenta territory manager, Syngenta Authorized Distributor/Agent/Retailer, or the Syngenta Customer Center at 1-866-SYNGENT(A) (796-4368). For complete Program information, please visit GreenTrust365.com.</t>
    </r>
  </si>
  <si>
    <t xml:space="preserve"> </t>
  </si>
  <si>
    <t>Barricade 4FL (1 gal) Volume Discount ≥ 20 gal</t>
  </si>
  <si>
    <t>Barricade 4FL LinkPak (10 gal) Volume Discount ≥ 20 gal</t>
  </si>
  <si>
    <t>Barricade 4FL (30 gal) Volume Discount ≥ 60 gal</t>
  </si>
  <si>
    <t>Barricade 65WG (5 lb) Volume Discount ≥ 320 lb</t>
  </si>
  <si>
    <t>Concert II (2.5 gal) Volume Discount ≥ 75 gal</t>
  </si>
  <si>
    <t>Daconil Action + Banner Maxx II Multipak</t>
  </si>
  <si>
    <t>Monument 75WG (25 g) Volume Discount ≥ 250 g</t>
  </si>
  <si>
    <t>Caravan® G (30 lb)</t>
  </si>
  <si>
    <t>Pennant Magnum® (1 gal)</t>
  </si>
  <si>
    <t>Pennant Magnum (30 gal)</t>
  </si>
  <si>
    <t>Fertilizer with Acelepryn loads &lt; 0.058</t>
  </si>
  <si>
    <t>Fertilizer with Acelepryn loads &lt; 0.067</t>
  </si>
  <si>
    <t>Fertilizer with Barricade
  loads &lt; 0.30%</t>
  </si>
  <si>
    <t>Fertilizer with Barricade
  loads of 0.30% to &lt; 0.40%</t>
  </si>
  <si>
    <t>Fertilizer with Barricade
  loads of 0.40% and higher</t>
  </si>
  <si>
    <t>Acelepryn (0.5 gal) Volume Discount ≥ 10 gal</t>
  </si>
  <si>
    <t>Briskway® (1 gal)</t>
  </si>
  <si>
    <t>Ference® (96 oz)</t>
  </si>
  <si>
    <t xml:space="preserve">Heritage Action + Velista® Multipak </t>
  </si>
  <si>
    <t>Primo Maxx + Trimmit® Multipak</t>
  </si>
  <si>
    <t>Secure (2.5 gal)</t>
  </si>
  <si>
    <t>Tenacity (1 gal) Volume Discount ≥ 8 gal</t>
  </si>
  <si>
    <t>Velista (22 oz)</t>
  </si>
  <si>
    <t>Advion® Fire Ant Bait (2 lb)</t>
  </si>
  <si>
    <t>Advion Insect Granule (25 lb)</t>
  </si>
  <si>
    <t>Scimitar® GC (1 qt)</t>
  </si>
  <si>
    <t>Trimmit 2SC (2.5 gal)</t>
  </si>
  <si>
    <t>Qualifying Agency Products (Package Size)</t>
  </si>
  <si>
    <t>Trimmit 2SC (1 gal)</t>
  </si>
  <si>
    <t>Daconil Action + Heritage Action™ Multipak</t>
  </si>
  <si>
    <t>Heritage G (10 lb)</t>
  </si>
  <si>
    <t>Appear II (2 gal)</t>
  </si>
  <si>
    <t>Daconil Action + Appear II Multipak</t>
  </si>
  <si>
    <t>Divanem® (0.5 gal)</t>
  </si>
  <si>
    <t>Divanem (0.5 gal) Volume Discount ≥ 4 gal</t>
  </si>
  <si>
    <t>Divanem + Heritage Action Multipak</t>
  </si>
  <si>
    <t>Mainspring® GNL (1 pt)</t>
  </si>
  <si>
    <t>Mainspring® GNL (1 pt) Volume Discount ≥ 8 pints</t>
  </si>
  <si>
    <t>Mainspring® GNL (1 gal)</t>
  </si>
  <si>
    <t>Provaunt WDG (72 oz)</t>
  </si>
  <si>
    <t>Secure Action (0.5 gal)</t>
  </si>
  <si>
    <t>Secure Action (2.5 gal)</t>
  </si>
  <si>
    <t>Fusilade II (2.5 gal)</t>
  </si>
  <si>
    <t>Rebate Redemption Value (per 50 lb of product)</t>
  </si>
  <si>
    <t>Yearlong Rebate Calculator</t>
  </si>
  <si>
    <t>Number of 50 lb bag equivalents purchased in EOP</t>
  </si>
  <si>
    <t>GreenTrust 365 Program Rebate</t>
  </si>
  <si>
    <t>Total Potential Rebate from Early Order Purchases in OCT</t>
  </si>
  <si>
    <t>Total Potential Rebate from Early Order Purchases in NOV or DEC</t>
  </si>
  <si>
    <t>Contend® A+B Snowpak</t>
  </si>
  <si>
    <t>Daconil Zn® (2.5 gal)</t>
  </si>
  <si>
    <t>Manuscript® (case)</t>
  </si>
  <si>
    <t>Posterity® (42 oz)</t>
  </si>
  <si>
    <t>Posterity® (105 oz)</t>
  </si>
  <si>
    <r>
      <t>ABW Solution</t>
    </r>
    <r>
      <rPr>
        <vertAlign val="superscript"/>
        <sz val="10"/>
        <color theme="1"/>
        <rFont val="Calibri"/>
        <family val="2"/>
      </rPr>
      <t>2</t>
    </r>
  </si>
  <si>
    <r>
      <t>Classic Solution</t>
    </r>
    <r>
      <rPr>
        <vertAlign val="superscript"/>
        <sz val="10"/>
        <color theme="1"/>
        <rFont val="Calibri"/>
        <family val="2"/>
      </rPr>
      <t>4</t>
    </r>
  </si>
  <si>
    <t>Divanem is a Restricted Use Pesticide</t>
  </si>
  <si>
    <t>Meridian® 25WG (102 oz)</t>
  </si>
  <si>
    <t>Instrata® (2.5 gal) Volume Discount ≥ 25 gal</t>
  </si>
  <si>
    <r>
      <rPr>
        <b/>
        <sz val="11"/>
        <color theme="1"/>
        <rFont val="Calibri"/>
        <family val="2"/>
      </rPr>
      <t xml:space="preserve">Program Year: </t>
    </r>
    <r>
      <rPr>
        <sz val="11"/>
        <color theme="1"/>
        <rFont val="Calibri"/>
        <family val="2"/>
      </rPr>
      <t xml:space="preserve"> October 1, 2020 - September 30, 2021 </t>
    </r>
    <r>
      <rPr>
        <b/>
        <sz val="11"/>
        <color theme="1"/>
        <rFont val="Calibri"/>
        <family val="2"/>
      </rPr>
      <t xml:space="preserve"> Early Order Period: </t>
    </r>
    <r>
      <rPr>
        <sz val="11"/>
        <color theme="1"/>
        <rFont val="Calibri"/>
        <family val="2"/>
      </rPr>
      <t xml:space="preserve"> October 1, 2020 - December 9, 2020</t>
    </r>
  </si>
  <si>
    <t>2021 GreenTrust 365 Golf and Sports Turf Program Worksheet</t>
  </si>
  <si>
    <t>Pkg Price for 2021 Program Yr</t>
  </si>
  <si>
    <t>Rebate Redemption Value for 2021</t>
  </si>
  <si>
    <t>Ascernity® (1 gal)</t>
  </si>
  <si>
    <t>Ascernity LinkPak® (10 gal)</t>
  </si>
  <si>
    <t>Briskway + Velista® Multipak</t>
  </si>
  <si>
    <t>Posterity Forte (1 gal)</t>
  </si>
  <si>
    <t>Posterity XT (2.5 gal)</t>
  </si>
  <si>
    <r>
      <t>Snow Mold Solution</t>
    </r>
    <r>
      <rPr>
        <vertAlign val="superscript"/>
        <sz val="10"/>
        <color theme="1"/>
        <rFont val="Calibri"/>
        <family val="2"/>
      </rPr>
      <t>11</t>
    </r>
  </si>
  <si>
    <r>
      <t>Warm Season Herbicide Solution</t>
    </r>
    <r>
      <rPr>
        <vertAlign val="superscript"/>
        <sz val="10"/>
        <color theme="1"/>
        <rFont val="Calibri"/>
        <family val="2"/>
      </rPr>
      <t>12</t>
    </r>
  </si>
  <si>
    <r>
      <t>All Season Solution</t>
    </r>
    <r>
      <rPr>
        <vertAlign val="superscript"/>
        <sz val="10"/>
        <color theme="1"/>
        <rFont val="Calibri"/>
        <family val="2"/>
      </rPr>
      <t>3</t>
    </r>
  </si>
  <si>
    <r>
      <t>Contend Winter Solution</t>
    </r>
    <r>
      <rPr>
        <vertAlign val="superscript"/>
        <sz val="10"/>
        <color theme="1"/>
        <rFont val="Calibri"/>
        <family val="2"/>
      </rPr>
      <t>5</t>
    </r>
  </si>
  <si>
    <r>
      <t>Fairway Starter Solution</t>
    </r>
    <r>
      <rPr>
        <vertAlign val="superscript"/>
        <sz val="10"/>
        <color theme="1"/>
        <rFont val="Calibri"/>
        <family val="2"/>
      </rPr>
      <t>6</t>
    </r>
  </si>
  <si>
    <r>
      <t>Fairy Ring Solution</t>
    </r>
    <r>
      <rPr>
        <vertAlign val="superscript"/>
        <sz val="10"/>
        <color theme="1"/>
        <rFont val="Calibri"/>
        <family val="2"/>
      </rPr>
      <t>7</t>
    </r>
  </si>
  <si>
    <r>
      <t>Greens Foundation Solution</t>
    </r>
    <r>
      <rPr>
        <vertAlign val="superscript"/>
        <sz val="10"/>
        <color theme="1"/>
        <rFont val="Calibri"/>
        <family val="2"/>
      </rPr>
      <t>8</t>
    </r>
  </si>
  <si>
    <r>
      <t>Greens Protection Solution</t>
    </r>
    <r>
      <rPr>
        <vertAlign val="superscript"/>
        <sz val="10"/>
        <color theme="1"/>
        <rFont val="Calibri"/>
        <family val="2"/>
      </rPr>
      <t>9</t>
    </r>
  </si>
  <si>
    <r>
      <t>Northern Fungicide Solution</t>
    </r>
    <r>
      <rPr>
        <vertAlign val="superscript"/>
        <sz val="10"/>
        <color theme="1"/>
        <rFont val="Calibri"/>
        <family val="2"/>
      </rPr>
      <t>10</t>
    </r>
  </si>
  <si>
    <t xml:space="preserve">          Eligible for Plan it Your Way rebate</t>
  </si>
  <si>
    <t>Advion Insect Granule Bait (1 lb)</t>
  </si>
  <si>
    <t>Advion Insect Granule Bait (12 lb)</t>
  </si>
  <si>
    <t>Endeavor® (15 oz)</t>
  </si>
  <si>
    <t>Plan it Your Way Rebate</t>
  </si>
  <si>
    <r>
      <t xml:space="preserve">©2020 Syngenta. </t>
    </r>
    <r>
      <rPr>
        <b/>
        <sz val="10"/>
        <color theme="1"/>
        <rFont val="Calibri"/>
        <family val="2"/>
      </rPr>
      <t>Important: Always read and follow label instructions. Some products may not be registered for sale or use in all states or counties and/or may have state specific use requirements. Please check with your local extension service to ensure registration and proper use.</t>
    </r>
    <r>
      <rPr>
        <sz val="10"/>
        <color theme="1"/>
        <rFont val="Calibri"/>
        <family val="2"/>
      </rPr>
      <t xml:space="preserve"> </t>
    </r>
    <r>
      <rPr>
        <b/>
        <sz val="10"/>
        <color theme="1"/>
        <rFont val="Calibri"/>
        <family val="2"/>
      </rPr>
      <t>Divanem and Scimitar GC are Restricted Use Pesticides. Contend is sold as a copack of separately registered products: Contend A and Contend B.</t>
    </r>
    <r>
      <rPr>
        <sz val="10"/>
        <color theme="1"/>
        <rFont val="Calibri"/>
        <family val="2"/>
      </rPr>
      <t xml:space="preserve"> The trademarks displayed or otherwise used herein are trademarks of a Syngenta Group Company or respective third party owners.
</t>
    </r>
  </si>
  <si>
    <t>GT Bonus Booster Rebate (if purchased in Oct.)</t>
  </si>
  <si>
    <t>Use the Rebate Calculator below to determine your potential GreenTrust 365 Rebate, GT Bonus Booster Rebate, and Plan it Your Way Rebate earned from your purchases of Qualifying Products made during the Early Order Period.</t>
  </si>
  <si>
    <t>End-user payments for purchases of Qualifying Agency Products made during the Early Order Period are due to Sales Agents by June 25, 2021. Prices and terms for Syngenta Qualifying Distributor Products are determined by the Syngenta Authorized Distributor/Retailer.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</si>
</sst>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quot;$&quot;#,##0.00"/>
  </numFmts>
  <fonts count="20" x14ac:knownFonts="1">
    <font>
      <sz val="11"/>
      <color theme="1"/>
      <name val="Calibri"/>
      <family val="2"/>
      <scheme val="minor"/>
    </font>
    <font>
      <sz val="11"/>
      <color theme="1"/>
      <name val="Calibri"/>
      <family val="2"/>
      <scheme val="minor"/>
    </font>
    <font>
      <sz val="11"/>
      <color theme="1"/>
      <name val="Calibri"/>
      <family val="2"/>
    </font>
    <font>
      <sz val="9"/>
      <color theme="1"/>
      <name val="Calibri"/>
      <family val="2"/>
    </font>
    <font>
      <b/>
      <sz val="10"/>
      <color theme="1"/>
      <name val="Calibri"/>
      <family val="2"/>
    </font>
    <font>
      <b/>
      <sz val="11"/>
      <color theme="1"/>
      <name val="Calibri"/>
      <family val="2"/>
    </font>
    <font>
      <b/>
      <sz val="10"/>
      <color theme="0"/>
      <name val="Calibri"/>
      <family val="2"/>
      <scheme val="minor"/>
    </font>
    <font>
      <sz val="10"/>
      <color theme="1"/>
      <name val="Calibri"/>
      <family val="2"/>
    </font>
    <font>
      <b/>
      <sz val="10"/>
      <color theme="6" tint="-0.499984740745262"/>
      <name val="Calibri"/>
      <family val="2"/>
    </font>
    <font>
      <b/>
      <sz val="10"/>
      <color theme="0"/>
      <name val="Calibri"/>
      <family val="2"/>
    </font>
    <font>
      <vertAlign val="superscript"/>
      <sz val="10"/>
      <color theme="1"/>
      <name val="Calibri"/>
      <family val="2"/>
    </font>
    <font>
      <b/>
      <sz val="14"/>
      <color rgb="FF084D03"/>
      <name val="Calibri"/>
      <family val="2"/>
    </font>
    <font>
      <sz val="14"/>
      <color theme="1"/>
      <name val="Calibri"/>
      <family val="2"/>
    </font>
    <font>
      <sz val="10"/>
      <color theme="0"/>
      <name val="Calibri"/>
      <family val="2"/>
      <scheme val="minor"/>
    </font>
    <font>
      <sz val="10"/>
      <color indexed="8"/>
      <name val="Calibri"/>
      <family val="2"/>
    </font>
    <font>
      <i/>
      <sz val="10"/>
      <color theme="1"/>
      <name val="Calibri"/>
      <family val="2"/>
    </font>
    <font>
      <sz val="10"/>
      <name val="Arial"/>
      <family val="2"/>
    </font>
    <font>
      <sz val="10"/>
      <color indexed="64"/>
      <name val="Arial"/>
      <family val="2"/>
    </font>
    <font>
      <b/>
      <sz val="14"/>
      <color rgb="FFC00000"/>
      <name val="Calibri"/>
      <family val="2"/>
    </font>
    <font>
      <b/>
      <sz val="11"/>
      <color rgb="FF00B050"/>
      <name val="Calibri"/>
      <family val="2"/>
    </font>
  </fonts>
  <fills count="5">
    <fill>
      <patternFill patternType="none"/>
    </fill>
    <fill>
      <patternFill patternType="gray125"/>
    </fill>
    <fill>
      <patternFill patternType="solid">
        <fgColor rgb="FF0D7905"/>
        <bgColor indexed="64"/>
      </patternFill>
    </fill>
    <fill>
      <patternFill patternType="solid">
        <fgColor indexed="31"/>
        <bgColor indexed="64"/>
      </patternFill>
    </fill>
    <fill>
      <patternFill patternType="solid">
        <fgColor rgb="FF92D050"/>
        <bgColor indexed="64"/>
      </patternFill>
    </fill>
  </fills>
  <borders count="30">
    <border>
      <left/>
      <right/>
      <top/>
      <bottom/>
      <diagonal/>
    </border>
    <border>
      <left style="thin">
        <color rgb="FF084D03"/>
      </left>
      <right style="thin">
        <color rgb="FF084D03"/>
      </right>
      <top style="thin">
        <color rgb="FF084D03"/>
      </top>
      <bottom style="thin">
        <color rgb="FF084D03"/>
      </bottom>
      <diagonal/>
    </border>
    <border>
      <left style="thin">
        <color rgb="FF084D03"/>
      </left>
      <right style="thin">
        <color rgb="FF084D03"/>
      </right>
      <top style="thin">
        <color rgb="FF084D03"/>
      </top>
      <bottom/>
      <diagonal/>
    </border>
    <border>
      <left style="thin">
        <color rgb="FF084D03"/>
      </left>
      <right style="thin">
        <color rgb="FF084D03"/>
      </right>
      <top/>
      <bottom style="thin">
        <color rgb="FF084D03"/>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thin">
        <color auto="1"/>
      </left>
      <right/>
      <top style="thin">
        <color auto="1"/>
      </top>
      <bottom style="thin">
        <color auto="1"/>
      </bottom>
      <diagonal/>
    </border>
    <border>
      <left/>
      <right style="thin">
        <color indexed="64"/>
      </right>
      <top/>
      <bottom/>
      <diagonal/>
    </border>
    <border>
      <left style="thick">
        <color theme="6" tint="-0.499984740745262"/>
      </left>
      <right/>
      <top style="thick">
        <color theme="6" tint="-0.499984740745262"/>
      </top>
      <bottom/>
      <diagonal/>
    </border>
    <border>
      <left/>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rgb="FF084D03"/>
      </right>
      <top style="thin">
        <color rgb="FF084D03"/>
      </top>
      <bottom style="thin">
        <color rgb="FF084D03"/>
      </bottom>
      <diagonal/>
    </border>
    <border>
      <left style="thin">
        <color rgb="FF084D03"/>
      </left>
      <right style="thick">
        <color theme="6" tint="-0.499984740745262"/>
      </right>
      <top style="thin">
        <color rgb="FF084D03"/>
      </top>
      <bottom style="thin">
        <color rgb="FF084D03"/>
      </bottom>
      <diagonal/>
    </border>
    <border>
      <left style="thick">
        <color theme="6" tint="-0.499984740745262"/>
      </left>
      <right style="thin">
        <color rgb="FF084D03"/>
      </right>
      <top style="thin">
        <color rgb="FF084D03"/>
      </top>
      <bottom style="thick">
        <color theme="6" tint="-0.499984740745262"/>
      </bottom>
      <diagonal/>
    </border>
    <border>
      <left style="thin">
        <color rgb="FF084D03"/>
      </left>
      <right style="thin">
        <color rgb="FF084D03"/>
      </right>
      <top style="thin">
        <color rgb="FF084D03"/>
      </top>
      <bottom style="thick">
        <color theme="6" tint="-0.499984740745262"/>
      </bottom>
      <diagonal/>
    </border>
    <border>
      <left style="thin">
        <color rgb="FF084D03"/>
      </left>
      <right style="thick">
        <color theme="6" tint="-0.499984740745262"/>
      </right>
      <top style="thin">
        <color rgb="FF084D03"/>
      </top>
      <bottom style="thick">
        <color theme="6" tint="-0.499984740745262"/>
      </bottom>
      <diagonal/>
    </border>
    <border>
      <left style="thick">
        <color theme="6" tint="-0.499984740745262"/>
      </left>
      <right style="thin">
        <color rgb="FF084D03"/>
      </right>
      <top style="thin">
        <color rgb="FF084D03"/>
      </top>
      <bottom/>
      <diagonal/>
    </border>
    <border>
      <left style="thin">
        <color rgb="FF084D03"/>
      </left>
      <right style="thick">
        <color theme="6" tint="-0.499984740745262"/>
      </right>
      <top style="thin">
        <color rgb="FF084D03"/>
      </top>
      <bottom/>
      <diagonal/>
    </border>
    <border>
      <left style="thick">
        <color theme="6" tint="-0.499984740745262"/>
      </left>
      <right style="thin">
        <color rgb="FF084D03"/>
      </right>
      <top/>
      <bottom style="thin">
        <color rgb="FF084D03"/>
      </bottom>
      <diagonal/>
    </border>
    <border>
      <left style="thin">
        <color rgb="FF084D03"/>
      </left>
      <right style="thick">
        <color theme="6" tint="-0.499984740745262"/>
      </right>
      <top/>
      <bottom style="thin">
        <color rgb="FF084D03"/>
      </bottom>
      <diagonal/>
    </border>
    <border>
      <left style="thick">
        <color theme="6" tint="-0.499984740745262"/>
      </left>
      <right style="thin">
        <color rgb="FF084D03"/>
      </right>
      <top/>
      <bottom style="thick">
        <color theme="6" tint="-0.499984740745262"/>
      </bottom>
      <diagonal/>
    </border>
    <border>
      <left style="thin">
        <color rgb="FF084D03"/>
      </left>
      <right style="thin">
        <color rgb="FF084D03"/>
      </right>
      <top/>
      <bottom style="thick">
        <color theme="6" tint="-0.499984740745262"/>
      </bottom>
      <diagonal/>
    </border>
    <border>
      <left style="thin">
        <color rgb="FF084D03"/>
      </left>
      <right style="thick">
        <color theme="6" tint="-0.499984740745262"/>
      </right>
      <top/>
      <bottom style="thick">
        <color theme="6" tint="-0.499984740745262"/>
      </bottom>
      <diagonal/>
    </border>
    <border>
      <left style="thick">
        <color theme="6" tint="-0.499984740745262"/>
      </left>
      <right/>
      <top style="thin">
        <color rgb="FF084D03"/>
      </top>
      <bottom style="thin">
        <color rgb="FF084D03"/>
      </bottom>
      <diagonal/>
    </border>
    <border>
      <left/>
      <right/>
      <top style="thin">
        <color rgb="FF084D03"/>
      </top>
      <bottom style="thin">
        <color rgb="FF084D03"/>
      </bottom>
      <diagonal/>
    </border>
    <border>
      <left/>
      <right style="thick">
        <color theme="6" tint="-0.499984740745262"/>
      </right>
      <top style="thin">
        <color rgb="FF084D03"/>
      </top>
      <bottom style="thin">
        <color rgb="FF084D03"/>
      </bottom>
      <diagonal/>
    </border>
    <border>
      <left style="thin">
        <color indexed="63"/>
      </left>
      <right style="thin">
        <color indexed="63"/>
      </right>
      <top style="thin">
        <color indexed="63"/>
      </top>
      <bottom style="thin">
        <color indexed="63"/>
      </bottom>
      <diagonal/>
    </border>
    <border>
      <left style="thin">
        <color rgb="FF084D03"/>
      </left>
      <right style="thin">
        <color rgb="FF084D03"/>
      </right>
      <top style="thin">
        <color rgb="FF084D03"/>
      </top>
      <bottom style="thick">
        <color rgb="FF084D03"/>
      </bottom>
      <diagonal/>
    </border>
  </borders>
  <cellStyleXfs count="13">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6" fillId="0" borderId="0"/>
    <xf numFmtId="0" fontId="17" fillId="0" borderId="0"/>
    <xf numFmtId="0" fontId="16" fillId="0" borderId="0"/>
    <xf numFmtId="0" fontId="16" fillId="0" borderId="0"/>
    <xf numFmtId="9" fontId="16" fillId="0" borderId="0" applyFont="0" applyFill="0" applyBorder="0" applyAlignment="0" applyProtection="0"/>
    <xf numFmtId="0" fontId="16" fillId="3" borderId="28" applyNumberFormat="0" applyProtection="0">
      <alignment horizontal="left" vertical="center" indent="1"/>
    </xf>
    <xf numFmtId="0" fontId="16" fillId="3" borderId="28" applyNumberFormat="0" applyProtection="0">
      <alignment horizontal="left" vertical="center" indent="1"/>
    </xf>
    <xf numFmtId="0" fontId="16" fillId="3" borderId="28" applyNumberFormat="0" applyProtection="0">
      <alignment horizontal="left" vertical="center" indent="1"/>
    </xf>
  </cellStyleXfs>
  <cellXfs count="147">
    <xf numFmtId="0" fontId="0" fillId="0" borderId="0" xfId="0"/>
    <xf numFmtId="0" fontId="2" fillId="0" borderId="0" xfId="2"/>
    <xf numFmtId="0" fontId="2" fillId="0" borderId="4" xfId="2" applyBorder="1" applyProtection="1">
      <protection locked="0"/>
    </xf>
    <xf numFmtId="0" fontId="2" fillId="0" borderId="5" xfId="2" applyBorder="1" applyAlignment="1" applyProtection="1">
      <alignment horizontal="center"/>
      <protection locked="0"/>
    </xf>
    <xf numFmtId="0" fontId="2" fillId="0" borderId="6" xfId="2" applyBorder="1" applyAlignment="1" applyProtection="1">
      <alignment horizontal="center"/>
      <protection locked="0"/>
    </xf>
    <xf numFmtId="6" fontId="2" fillId="0" borderId="7" xfId="4" applyNumberFormat="1" applyBorder="1" applyProtection="1">
      <protection locked="0"/>
    </xf>
    <xf numFmtId="0" fontId="2" fillId="0" borderId="0" xfId="2" applyProtection="1">
      <protection locked="0"/>
    </xf>
    <xf numFmtId="0" fontId="2" fillId="0" borderId="8" xfId="2" applyBorder="1" applyProtection="1">
      <protection locked="0"/>
    </xf>
    <xf numFmtId="0" fontId="2" fillId="0" borderId="0" xfId="2" applyProtection="1">
      <protection hidden="1"/>
    </xf>
    <xf numFmtId="10" fontId="2" fillId="0" borderId="9" xfId="2" applyNumberFormat="1" applyBorder="1" applyProtection="1">
      <protection hidden="1"/>
    </xf>
    <xf numFmtId="37" fontId="7" fillId="0" borderId="1" xfId="2" applyNumberFormat="1" applyFont="1" applyFill="1" applyBorder="1" applyAlignment="1" applyProtection="1">
      <alignment vertical="center"/>
      <protection locked="0"/>
    </xf>
    <xf numFmtId="0" fontId="2" fillId="0" borderId="0" xfId="2" applyProtection="1"/>
    <xf numFmtId="0" fontId="2" fillId="0" borderId="0" xfId="2" applyFill="1" applyAlignment="1" applyProtection="1">
      <alignment wrapText="1"/>
    </xf>
    <xf numFmtId="0" fontId="2" fillId="0" borderId="0" xfId="2" applyFill="1" applyProtection="1"/>
    <xf numFmtId="0" fontId="3" fillId="0" borderId="1" xfId="2" applyFont="1" applyFill="1" applyBorder="1" applyAlignment="1" applyProtection="1">
      <alignment horizontal="center" vertical="center"/>
    </xf>
    <xf numFmtId="0" fontId="4" fillId="0" borderId="1" xfId="2" applyFont="1" applyFill="1" applyBorder="1" applyAlignment="1" applyProtection="1">
      <alignment horizontal="center" vertical="center"/>
    </xf>
    <xf numFmtId="43" fontId="7" fillId="0" borderId="14" xfId="3" applyFont="1" applyFill="1" applyBorder="1" applyAlignment="1" applyProtection="1">
      <alignment vertical="center"/>
    </xf>
    <xf numFmtId="0" fontId="3" fillId="0" borderId="0" xfId="2" applyFont="1" applyAlignment="1" applyProtection="1">
      <alignment vertical="center"/>
    </xf>
    <xf numFmtId="0" fontId="7" fillId="0" borderId="13" xfId="2" applyFont="1" applyBorder="1" applyAlignment="1" applyProtection="1">
      <alignment vertical="center" wrapText="1"/>
    </xf>
    <xf numFmtId="44" fontId="7" fillId="0" borderId="1" xfId="2" applyNumberFormat="1" applyFont="1" applyBorder="1" applyAlignment="1" applyProtection="1">
      <alignment horizontal="center" vertical="center"/>
    </xf>
    <xf numFmtId="0" fontId="7" fillId="0" borderId="13" xfId="2" applyFont="1" applyFill="1" applyBorder="1" applyAlignment="1" applyProtection="1">
      <alignment vertical="center" wrapText="1"/>
    </xf>
    <xf numFmtId="44" fontId="7" fillId="0" borderId="1" xfId="2" applyNumberFormat="1" applyFont="1" applyFill="1" applyBorder="1" applyAlignment="1" applyProtection="1">
      <alignment horizontal="center" vertical="center"/>
    </xf>
    <xf numFmtId="0" fontId="4" fillId="0" borderId="1" xfId="2" quotePrefix="1" applyFont="1" applyFill="1" applyBorder="1" applyAlignment="1" applyProtection="1">
      <alignment horizontal="center" vertical="center"/>
    </xf>
    <xf numFmtId="0" fontId="3" fillId="0" borderId="0" xfId="2" applyFont="1" applyProtection="1"/>
    <xf numFmtId="0" fontId="7" fillId="0" borderId="15" xfId="2" applyFont="1" applyFill="1" applyBorder="1" applyAlignment="1" applyProtection="1">
      <alignment vertical="center" wrapText="1"/>
    </xf>
    <xf numFmtId="44" fontId="7" fillId="0" borderId="16" xfId="2" applyNumberFormat="1" applyFont="1" applyFill="1" applyBorder="1" applyAlignment="1" applyProtection="1">
      <alignment horizontal="center" vertical="center"/>
    </xf>
    <xf numFmtId="0" fontId="3" fillId="0" borderId="16" xfId="2" applyFont="1" applyFill="1" applyBorder="1" applyAlignment="1" applyProtection="1">
      <alignment horizontal="center" vertical="center"/>
    </xf>
    <xf numFmtId="0" fontId="4" fillId="0" borderId="16" xfId="2" quotePrefix="1" applyFont="1" applyFill="1" applyBorder="1" applyAlignment="1" applyProtection="1">
      <alignment horizontal="center" vertical="center"/>
    </xf>
    <xf numFmtId="43" fontId="7" fillId="0" borderId="17" xfId="3" applyFont="1" applyFill="1" applyBorder="1" applyAlignment="1" applyProtection="1">
      <alignment vertical="center"/>
    </xf>
    <xf numFmtId="0" fontId="2" fillId="0" borderId="0" xfId="2" applyAlignment="1" applyProtection="1"/>
    <xf numFmtId="0" fontId="7" fillId="0" borderId="15" xfId="2" applyFont="1" applyBorder="1" applyAlignment="1" applyProtection="1">
      <alignment vertical="center" wrapText="1"/>
    </xf>
    <xf numFmtId="44" fontId="7" fillId="0" borderId="16" xfId="2" applyNumberFormat="1" applyFont="1" applyBorder="1" applyAlignment="1" applyProtection="1">
      <alignment horizontal="center" vertical="center"/>
    </xf>
    <xf numFmtId="0" fontId="7" fillId="0" borderId="0" xfId="2" applyFont="1" applyProtection="1"/>
    <xf numFmtId="0" fontId="3" fillId="0" borderId="1" xfId="2" applyFont="1" applyBorder="1" applyAlignment="1" applyProtection="1">
      <alignment horizontal="center" vertical="center"/>
    </xf>
    <xf numFmtId="0" fontId="4" fillId="0" borderId="1" xfId="2" applyFont="1" applyBorder="1" applyAlignment="1" applyProtection="1">
      <alignment horizontal="center" vertical="center"/>
    </xf>
    <xf numFmtId="43" fontId="7" fillId="0" borderId="14" xfId="3" applyFont="1" applyBorder="1" applyAlignment="1" applyProtection="1">
      <alignment vertical="center"/>
    </xf>
    <xf numFmtId="0" fontId="7" fillId="0" borderId="0" xfId="2" applyFont="1" applyAlignment="1" applyProtection="1">
      <alignment horizontal="left" vertical="top" wrapText="1"/>
    </xf>
    <xf numFmtId="0" fontId="14" fillId="0" borderId="0" xfId="2" applyFont="1" applyAlignment="1" applyProtection="1">
      <alignment horizontal="left" vertical="top" wrapText="1"/>
    </xf>
    <xf numFmtId="0" fontId="7" fillId="0" borderId="0" xfId="2" applyFont="1" applyAlignment="1" applyProtection="1">
      <alignment horizontal="left" wrapText="1"/>
    </xf>
    <xf numFmtId="0" fontId="3" fillId="0" borderId="16" xfId="2" applyFont="1" applyBorder="1" applyAlignment="1" applyProtection="1">
      <alignment horizontal="center" vertical="center"/>
    </xf>
    <xf numFmtId="0" fontId="4" fillId="0" borderId="16" xfId="2" applyFont="1" applyBorder="1" applyAlignment="1" applyProtection="1">
      <alignment horizontal="center" vertical="center"/>
    </xf>
    <xf numFmtId="43" fontId="7" fillId="0" borderId="17" xfId="3" applyFont="1" applyBorder="1" applyAlignment="1" applyProtection="1">
      <alignment vertical="center"/>
    </xf>
    <xf numFmtId="0" fontId="2" fillId="0" borderId="0" xfId="2" applyFont="1" applyProtection="1"/>
    <xf numFmtId="0" fontId="5" fillId="0" borderId="0" xfId="2" applyFont="1" applyProtection="1"/>
    <xf numFmtId="0" fontId="5" fillId="0" borderId="0" xfId="2" applyFont="1" applyAlignment="1" applyProtection="1">
      <alignment vertical="center" wrapText="1"/>
    </xf>
    <xf numFmtId="0" fontId="7" fillId="0" borderId="0" xfId="2" applyFont="1" applyAlignment="1" applyProtection="1">
      <alignment vertical="top" wrapText="1"/>
    </xf>
    <xf numFmtId="0" fontId="2" fillId="0" borderId="0" xfId="2" applyFont="1" applyAlignment="1" applyProtection="1">
      <alignment horizontal="left" vertical="top" wrapText="1"/>
    </xf>
    <xf numFmtId="0" fontId="2" fillId="0" borderId="0" xfId="2" applyFont="1" applyAlignment="1" applyProtection="1">
      <alignment horizontal="left"/>
    </xf>
    <xf numFmtId="0" fontId="2" fillId="0" borderId="0" xfId="2" applyAlignment="1" applyProtection="1">
      <alignment vertical="top" wrapText="1"/>
    </xf>
    <xf numFmtId="0" fontId="9" fillId="2" borderId="10" xfId="2" applyFont="1" applyFill="1" applyBorder="1" applyAlignment="1" applyProtection="1">
      <alignment horizontal="left" vertical="center" wrapTex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6" fillId="2" borderId="10" xfId="2" applyFont="1" applyFill="1" applyBorder="1" applyAlignment="1" applyProtection="1">
      <alignment horizontal="left" vertical="center" wrapText="1"/>
    </xf>
    <xf numFmtId="0" fontId="6" fillId="2" borderId="11" xfId="2" applyFont="1" applyFill="1" applyBorder="1" applyAlignment="1" applyProtection="1">
      <alignment horizontal="center" vertical="center" wrapText="1"/>
    </xf>
    <xf numFmtId="0" fontId="6" fillId="2" borderId="12" xfId="2" applyFont="1" applyFill="1" applyBorder="1" applyAlignment="1" applyProtection="1">
      <alignment horizontal="center" vertical="center" wrapText="1"/>
    </xf>
    <xf numFmtId="0" fontId="7" fillId="0" borderId="0" xfId="2" applyFont="1" applyAlignment="1" applyProtection="1">
      <alignment vertical="center"/>
    </xf>
    <xf numFmtId="0" fontId="6" fillId="2" borderId="10" xfId="2" applyFont="1" applyFill="1" applyBorder="1" applyAlignment="1" applyProtection="1">
      <alignment vertical="center" wrapText="1"/>
    </xf>
    <xf numFmtId="0" fontId="13" fillId="2" borderId="11" xfId="2" applyFont="1" applyFill="1" applyBorder="1" applyAlignment="1" applyProtection="1">
      <alignment horizontal="center" vertical="center" wrapText="1"/>
    </xf>
    <xf numFmtId="164" fontId="2" fillId="0" borderId="0" xfId="2" applyNumberFormat="1" applyFont="1" applyBorder="1" applyAlignment="1" applyProtection="1">
      <alignment vertical="center"/>
    </xf>
    <xf numFmtId="37" fontId="7" fillId="0" borderId="29" xfId="2" applyNumberFormat="1" applyFont="1" applyFill="1" applyBorder="1" applyAlignment="1" applyProtection="1">
      <alignment vertical="center"/>
      <protection locked="0"/>
    </xf>
    <xf numFmtId="0" fontId="11" fillId="0" borderId="0" xfId="2" applyFont="1" applyProtection="1"/>
    <xf numFmtId="0" fontId="2" fillId="0" borderId="0" xfId="2" applyProtection="1"/>
    <xf numFmtId="0" fontId="2" fillId="0" borderId="0" xfId="2" applyProtection="1"/>
    <xf numFmtId="0" fontId="2" fillId="0" borderId="0" xfId="2" applyProtection="1"/>
    <xf numFmtId="0" fontId="7" fillId="0" borderId="0" xfId="2" applyFont="1" applyBorder="1" applyAlignment="1" applyProtection="1">
      <alignment horizontal="center" vertical="top"/>
    </xf>
    <xf numFmtId="0" fontId="11" fillId="0" borderId="0" xfId="2" applyFont="1" applyProtection="1"/>
    <xf numFmtId="0" fontId="12" fillId="0" borderId="0" xfId="2" applyFont="1" applyProtection="1"/>
    <xf numFmtId="0" fontId="2" fillId="0" borderId="0" xfId="2" applyProtection="1"/>
    <xf numFmtId="0" fontId="7" fillId="0" borderId="0" xfId="2" applyFont="1" applyBorder="1" applyAlignment="1" applyProtection="1">
      <alignment horizontal="center" vertical="top"/>
    </xf>
    <xf numFmtId="0" fontId="5" fillId="0" borderId="0" xfId="2" applyFont="1" applyAlignment="1" applyProtection="1">
      <alignment horizontal="left" vertical="top" wrapText="1"/>
    </xf>
    <xf numFmtId="0" fontId="7" fillId="0" borderId="0" xfId="2" applyFont="1" applyBorder="1" applyAlignment="1" applyProtection="1">
      <alignment horizontal="left" vertical="top"/>
    </xf>
    <xf numFmtId="0" fontId="7" fillId="0" borderId="0" xfId="2" applyFont="1" applyAlignment="1" applyProtection="1"/>
    <xf numFmtId="0" fontId="4" fillId="0" borderId="0" xfId="2" applyFont="1" applyBorder="1" applyAlignment="1" applyProtection="1">
      <alignment horizontal="left" wrapText="1"/>
    </xf>
    <xf numFmtId="0" fontId="2" fillId="0" borderId="0" xfId="2" applyFont="1" applyFill="1" applyBorder="1" applyProtection="1"/>
    <xf numFmtId="37" fontId="2" fillId="0" borderId="0" xfId="2" applyNumberFormat="1" applyFont="1" applyFill="1" applyBorder="1" applyAlignment="1" applyProtection="1">
      <alignment vertical="center"/>
    </xf>
    <xf numFmtId="0" fontId="5" fillId="0" borderId="0" xfId="2" applyFont="1" applyFill="1" applyBorder="1" applyAlignment="1" applyProtection="1">
      <alignment horizontal="left" vertical="center" wrapText="1"/>
    </xf>
    <xf numFmtId="0" fontId="2" fillId="0" borderId="0" xfId="2" applyFont="1" applyFill="1" applyBorder="1" applyAlignment="1" applyProtection="1">
      <alignment horizontal="left" vertical="top" wrapText="1"/>
    </xf>
    <xf numFmtId="0" fontId="5" fillId="0" borderId="0" xfId="2" applyFont="1" applyFill="1" applyBorder="1" applyAlignment="1" applyProtection="1">
      <alignment horizontal="left" vertical="top" wrapText="1"/>
    </xf>
    <xf numFmtId="0" fontId="7" fillId="0" borderId="0" xfId="2" applyFont="1" applyBorder="1" applyAlignment="1" applyProtection="1">
      <alignment horizontal="center" wrapText="1"/>
    </xf>
    <xf numFmtId="0" fontId="5" fillId="0" borderId="0" xfId="2" applyFont="1" applyFill="1" applyBorder="1" applyAlignment="1" applyProtection="1">
      <alignment horizontal="left" wrapText="1"/>
    </xf>
    <xf numFmtId="0" fontId="2" fillId="0" borderId="0" xfId="2" applyFont="1" applyFill="1" applyBorder="1" applyAlignment="1" applyProtection="1"/>
    <xf numFmtId="37" fontId="2" fillId="0" borderId="0" xfId="2" applyNumberFormat="1" applyFont="1" applyFill="1" applyBorder="1" applyAlignment="1" applyProtection="1"/>
    <xf numFmtId="164" fontId="5" fillId="0" borderId="0" xfId="2" applyNumberFormat="1" applyFont="1" applyBorder="1" applyAlignment="1" applyProtection="1">
      <alignment horizontal="right"/>
    </xf>
    <xf numFmtId="0" fontId="2" fillId="0" borderId="0" xfId="2" applyFont="1" applyBorder="1" applyProtection="1"/>
    <xf numFmtId="164" fontId="2" fillId="0" borderId="0" xfId="2" applyNumberFormat="1" applyFont="1" applyBorder="1" applyAlignment="1" applyProtection="1">
      <alignment horizontal="right"/>
    </xf>
    <xf numFmtId="0" fontId="5" fillId="0" borderId="0" xfId="2" applyFont="1" applyAlignment="1" applyProtection="1">
      <alignment horizontal="left"/>
    </xf>
    <xf numFmtId="0" fontId="5" fillId="0" borderId="0" xfId="2" applyFont="1" applyAlignment="1" applyProtection="1">
      <alignment horizontal="left" wrapText="1"/>
    </xf>
    <xf numFmtId="0" fontId="5" fillId="0" borderId="0" xfId="2" applyFont="1" applyAlignment="1" applyProtection="1"/>
    <xf numFmtId="9" fontId="5" fillId="0" borderId="0" xfId="2" applyNumberFormat="1" applyFont="1" applyBorder="1" applyAlignment="1" applyProtection="1"/>
    <xf numFmtId="10" fontId="5" fillId="0" borderId="0" xfId="2" applyNumberFormat="1" applyFont="1" applyBorder="1" applyAlignment="1" applyProtection="1"/>
    <xf numFmtId="164" fontId="5" fillId="0" borderId="0" xfId="2" applyNumberFormat="1" applyFont="1" applyBorder="1" applyAlignment="1" applyProtection="1"/>
    <xf numFmtId="164" fontId="5" fillId="0" borderId="0" xfId="2" applyNumberFormat="1" applyFont="1" applyAlignment="1" applyProtection="1"/>
    <xf numFmtId="0" fontId="5" fillId="0" borderId="0" xfId="2" applyFont="1" applyAlignment="1" applyProtection="1">
      <alignment wrapText="1"/>
    </xf>
    <xf numFmtId="0" fontId="7" fillId="0" borderId="1" xfId="2" applyFont="1" applyFill="1" applyBorder="1" applyAlignment="1" applyProtection="1">
      <alignment horizontal="center" vertical="center"/>
    </xf>
    <xf numFmtId="0" fontId="4" fillId="0" borderId="0" xfId="2" applyFont="1" applyBorder="1" applyAlignment="1" applyProtection="1">
      <alignment vertical="center" wrapText="1"/>
    </xf>
    <xf numFmtId="0" fontId="2" fillId="0" borderId="0" xfId="2" applyFill="1" applyProtection="1">
      <protection locked="0"/>
    </xf>
    <xf numFmtId="0" fontId="18" fillId="0" borderId="0" xfId="2" applyFont="1" applyProtection="1">
      <protection locked="0"/>
    </xf>
    <xf numFmtId="0" fontId="0" fillId="0" borderId="0" xfId="0" applyFill="1" applyAlignment="1" applyProtection="1">
      <protection locked="0"/>
    </xf>
    <xf numFmtId="0" fontId="0" fillId="0" borderId="0" xfId="0" applyFill="1" applyProtection="1">
      <protection locked="0"/>
    </xf>
    <xf numFmtId="0" fontId="2" fillId="0" borderId="0" xfId="2" applyFont="1" applyFill="1" applyBorder="1" applyAlignment="1" applyProtection="1">
      <alignment vertical="center" wrapText="1"/>
      <protection locked="0"/>
    </xf>
    <xf numFmtId="0" fontId="2" fillId="0" borderId="0" xfId="2" applyAlignment="1" applyProtection="1">
      <protection locked="0"/>
    </xf>
    <xf numFmtId="0" fontId="19" fillId="0" borderId="0" xfId="2" applyFont="1" applyProtection="1">
      <protection locked="0"/>
    </xf>
    <xf numFmtId="0" fontId="7" fillId="0" borderId="0" xfId="2" applyFont="1" applyAlignment="1" applyProtection="1">
      <alignment horizontal="left" vertical="top" wrapText="1"/>
    </xf>
    <xf numFmtId="0" fontId="2" fillId="0" borderId="0" xfId="2" applyAlignment="1" applyProtection="1">
      <alignment horizontal="center"/>
    </xf>
    <xf numFmtId="0" fontId="2" fillId="0" borderId="0" xfId="2" applyProtection="1"/>
    <xf numFmtId="0" fontId="7" fillId="0" borderId="0" xfId="2" applyFont="1" applyAlignment="1" applyProtection="1">
      <alignment horizontal="center" wrapText="1"/>
    </xf>
    <xf numFmtId="0" fontId="7" fillId="0" borderId="0" xfId="2" applyFont="1" applyAlignment="1" applyProtection="1">
      <alignment horizontal="center" vertical="top" wrapText="1"/>
    </xf>
    <xf numFmtId="0" fontId="5" fillId="0" borderId="0" xfId="2" applyFont="1" applyAlignment="1" applyProtection="1">
      <alignment wrapText="1"/>
    </xf>
    <xf numFmtId="0" fontId="5" fillId="0" borderId="0" xfId="2" applyFont="1" applyFill="1" applyBorder="1" applyAlignment="1" applyProtection="1">
      <alignment horizontal="left" vertical="top" wrapText="1"/>
    </xf>
    <xf numFmtId="0" fontId="7" fillId="4" borderId="13" xfId="2" applyFont="1" applyFill="1" applyBorder="1" applyAlignment="1" applyProtection="1">
      <alignment vertical="center" wrapText="1"/>
    </xf>
    <xf numFmtId="44" fontId="7" fillId="4" borderId="1" xfId="2" applyNumberFormat="1" applyFont="1" applyFill="1" applyBorder="1" applyAlignment="1" applyProtection="1">
      <alignment horizontal="center" vertical="center"/>
    </xf>
    <xf numFmtId="43" fontId="2" fillId="0" borderId="0" xfId="2" applyNumberFormat="1" applyProtection="1"/>
    <xf numFmtId="44" fontId="7" fillId="0" borderId="19" xfId="2" applyNumberFormat="1" applyFont="1" applyBorder="1" applyAlignment="1" applyProtection="1">
      <alignment horizontal="center" vertical="center"/>
    </xf>
    <xf numFmtId="44" fontId="7" fillId="0" borderId="21" xfId="2" applyNumberFormat="1" applyFont="1" applyBorder="1" applyAlignment="1" applyProtection="1">
      <alignment horizontal="center" vertical="center"/>
    </xf>
    <xf numFmtId="0" fontId="7" fillId="0" borderId="0" xfId="2" applyFont="1" applyAlignment="1" applyProtection="1">
      <alignment horizontal="left" vertical="top" wrapText="1"/>
    </xf>
    <xf numFmtId="0" fontId="7" fillId="0" borderId="18" xfId="2" applyFont="1" applyBorder="1" applyAlignment="1" applyProtection="1">
      <alignment horizontal="left" vertical="center" wrapText="1"/>
    </xf>
    <xf numFmtId="0" fontId="7" fillId="0" borderId="20" xfId="2" applyFont="1" applyBorder="1" applyAlignment="1" applyProtection="1">
      <alignment horizontal="left" vertical="center" wrapText="1"/>
    </xf>
    <xf numFmtId="44" fontId="7" fillId="0" borderId="2" xfId="2" applyNumberFormat="1" applyFont="1" applyBorder="1" applyAlignment="1" applyProtection="1">
      <alignment horizontal="center" vertical="center"/>
    </xf>
    <xf numFmtId="44" fontId="7" fillId="0" borderId="3" xfId="2" applyNumberFormat="1" applyFont="1" applyBorder="1" applyAlignment="1" applyProtection="1">
      <alignment horizontal="center" vertical="center"/>
    </xf>
    <xf numFmtId="0" fontId="3" fillId="0" borderId="2" xfId="2" applyFont="1" applyBorder="1" applyAlignment="1" applyProtection="1">
      <alignment horizontal="center" vertical="center"/>
    </xf>
    <xf numFmtId="0" fontId="3" fillId="0" borderId="3" xfId="2" applyFont="1" applyBorder="1" applyAlignment="1" applyProtection="1">
      <alignment horizontal="center" vertical="center"/>
    </xf>
    <xf numFmtId="0" fontId="4" fillId="0" borderId="0" xfId="2" applyFont="1" applyBorder="1" applyAlignment="1" applyProtection="1">
      <alignment horizontal="left" wrapText="1"/>
    </xf>
    <xf numFmtId="0" fontId="4" fillId="0" borderId="2" xfId="2" quotePrefix="1" applyFont="1" applyBorder="1" applyAlignment="1" applyProtection="1">
      <alignment horizontal="center" vertical="center"/>
    </xf>
    <xf numFmtId="0" fontId="4" fillId="0" borderId="3" xfId="2" quotePrefix="1" applyFont="1" applyBorder="1" applyAlignment="1" applyProtection="1">
      <alignment horizontal="center" vertical="center"/>
    </xf>
    <xf numFmtId="37" fontId="7" fillId="0" borderId="2" xfId="1" applyNumberFormat="1" applyFont="1" applyBorder="1" applyAlignment="1" applyProtection="1">
      <alignment horizontal="right" vertical="center"/>
      <protection locked="0"/>
    </xf>
    <xf numFmtId="37" fontId="7" fillId="0" borderId="3" xfId="1" applyNumberFormat="1" applyFont="1" applyBorder="1" applyAlignment="1" applyProtection="1">
      <alignment horizontal="right" vertical="center"/>
      <protection locked="0"/>
    </xf>
    <xf numFmtId="0" fontId="2" fillId="0" borderId="0" xfId="2" applyAlignment="1" applyProtection="1">
      <alignment horizontal="center"/>
    </xf>
    <xf numFmtId="0" fontId="7" fillId="0" borderId="22" xfId="2" applyFont="1" applyBorder="1" applyAlignment="1" applyProtection="1">
      <alignment horizontal="left" vertical="center" wrapText="1"/>
    </xf>
    <xf numFmtId="44" fontId="7" fillId="0" borderId="23" xfId="2" applyNumberFormat="1" applyFont="1" applyBorder="1" applyAlignment="1" applyProtection="1">
      <alignment horizontal="center" vertical="center"/>
    </xf>
    <xf numFmtId="0" fontId="3" fillId="0" borderId="23" xfId="2" applyFont="1" applyBorder="1" applyAlignment="1" applyProtection="1">
      <alignment horizontal="center" vertical="center"/>
    </xf>
    <xf numFmtId="37" fontId="7" fillId="0" borderId="23" xfId="1" applyNumberFormat="1" applyFont="1" applyBorder="1" applyAlignment="1" applyProtection="1">
      <alignment horizontal="right" vertical="center"/>
      <protection locked="0"/>
    </xf>
    <xf numFmtId="0" fontId="4" fillId="0" borderId="23" xfId="2" quotePrefix="1" applyFont="1" applyBorder="1" applyAlignment="1" applyProtection="1">
      <alignment horizontal="center" vertical="center"/>
    </xf>
    <xf numFmtId="44" fontId="7" fillId="0" borderId="24" xfId="2" applyNumberFormat="1" applyFont="1" applyBorder="1" applyAlignment="1" applyProtection="1">
      <alignment horizontal="center" vertical="center"/>
    </xf>
    <xf numFmtId="0" fontId="11" fillId="0" borderId="0" xfId="2" applyFont="1" applyProtection="1"/>
    <xf numFmtId="0" fontId="12" fillId="0" borderId="0" xfId="2" applyFont="1" applyProtection="1"/>
    <xf numFmtId="0" fontId="2" fillId="0" borderId="0" xfId="2" applyFill="1" applyAlignment="1" applyProtection="1">
      <alignment horizontal="left"/>
    </xf>
    <xf numFmtId="0" fontId="2" fillId="0" borderId="0" xfId="2" applyProtection="1"/>
    <xf numFmtId="0" fontId="9" fillId="2" borderId="25" xfId="2" applyFont="1" applyFill="1" applyBorder="1" applyAlignment="1" applyProtection="1">
      <alignment horizontal="left" vertical="center" wrapText="1"/>
    </xf>
    <xf numFmtId="0" fontId="9" fillId="2" borderId="26" xfId="2" applyFont="1" applyFill="1" applyBorder="1" applyAlignment="1" applyProtection="1">
      <alignment horizontal="left" vertical="center" wrapText="1"/>
    </xf>
    <xf numFmtId="0" fontId="9" fillId="2" borderId="27" xfId="2" applyFont="1" applyFill="1" applyBorder="1" applyAlignment="1" applyProtection="1">
      <alignment horizontal="left" vertical="center" wrapText="1"/>
    </xf>
    <xf numFmtId="0" fontId="5" fillId="0" borderId="0" xfId="2" applyFont="1" applyFill="1" applyBorder="1" applyAlignment="1" applyProtection="1">
      <alignment horizontal="left" vertical="top" wrapText="1"/>
    </xf>
    <xf numFmtId="0" fontId="5" fillId="0" borderId="0" xfId="2" applyFont="1" applyAlignment="1" applyProtection="1">
      <alignment wrapText="1"/>
    </xf>
    <xf numFmtId="0" fontId="7" fillId="0" borderId="0" xfId="2" applyFont="1" applyAlignment="1" applyProtection="1">
      <alignment horizontal="center" vertical="top" wrapText="1"/>
    </xf>
    <xf numFmtId="0" fontId="5" fillId="0" borderId="0" xfId="2" applyFont="1" applyBorder="1" applyAlignment="1" applyProtection="1">
      <alignment horizontal="center"/>
    </xf>
    <xf numFmtId="0" fontId="4" fillId="0" borderId="0" xfId="2" applyFont="1" applyBorder="1" applyAlignment="1" applyProtection="1">
      <alignment horizontal="left" vertical="center" wrapText="1"/>
    </xf>
    <xf numFmtId="0" fontId="5" fillId="0" borderId="0" xfId="2" applyFont="1" applyAlignment="1" applyProtection="1">
      <alignment horizontal="left" wrapText="1"/>
    </xf>
    <xf numFmtId="0" fontId="7" fillId="0" borderId="0" xfId="2" applyFont="1" applyAlignment="1" applyProtection="1">
      <alignment horizontal="center" wrapText="1"/>
    </xf>
  </cellXfs>
  <cellStyles count="13">
    <cellStyle name="Comma" xfId="1" builtinId="3"/>
    <cellStyle name="Comma 2" xfId="3" xr:uid="{00000000-0005-0000-0000-000001000000}"/>
    <cellStyle name="Currency 2" xfId="4" xr:uid="{00000000-0005-0000-0000-000002000000}"/>
    <cellStyle name="Normal" xfId="0" builtinId="0"/>
    <cellStyle name="Normal 2" xfId="2" xr:uid="{00000000-0005-0000-0000-000004000000}"/>
    <cellStyle name="Normal 3" xfId="5" xr:uid="{00000000-0005-0000-0000-000005000000}"/>
    <cellStyle name="Normal 4" xfId="6" xr:uid="{00000000-0005-0000-0000-000006000000}"/>
    <cellStyle name="Normal 5" xfId="7" xr:uid="{00000000-0005-0000-0000-000007000000}"/>
    <cellStyle name="Normal 5 2" xfId="8" xr:uid="{00000000-0005-0000-0000-000008000000}"/>
    <cellStyle name="Percent 4" xfId="9" xr:uid="{00000000-0005-0000-0000-000009000000}"/>
    <cellStyle name="SAPBEXchaText" xfId="10" xr:uid="{00000000-0005-0000-0000-00000A000000}"/>
    <cellStyle name="SAPBEXstdItem" xfId="11" xr:uid="{00000000-0005-0000-0000-00000B000000}"/>
    <cellStyle name="SAPBEXstdItemX" xfId="12" xr:uid="{00000000-0005-0000-0000-00000C000000}"/>
  </cellStyles>
  <dxfs count="0"/>
  <tableStyles count="0" defaultTableStyle="TableStyleMedium2" defaultPivotStyle="PivotStyleLight16"/>
  <colors>
    <mruColors>
      <color rgb="FFDF7DBE"/>
      <color rgb="FFFFFF99"/>
      <color rgb="FFFFD3A7"/>
      <color rgb="FFFFCC99"/>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9852</xdr:colOff>
      <xdr:row>43</xdr:row>
      <xdr:rowOff>72703</xdr:rowOff>
    </xdr:from>
    <xdr:ext cx="7248525" cy="4275951"/>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844611" y="10589617"/>
          <a:ext cx="7248525" cy="4275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800" baseline="30000"/>
            <a:t>1</a:t>
          </a:r>
          <a:r>
            <a:rPr lang="en-US" sz="800"/>
            <a:t> A 2 Z Solution is a combination of separately registered products: Briskway, Daconil Action, Headway and Medallion SC</a:t>
          </a:r>
        </a:p>
        <a:p>
          <a:r>
            <a:rPr lang="en-US" sz="800"/>
            <a:t>Fungicides. </a:t>
          </a:r>
        </a:p>
        <a:p>
          <a:r>
            <a:rPr lang="en-US" sz="800" baseline="30000"/>
            <a:t>2</a:t>
          </a:r>
          <a:r>
            <a:rPr lang="en-US" sz="800" baseline="0"/>
            <a:t> ABW Solution is a combination of separately registered products: Acelepryn, Ference, and Provaunt WDG Insecticides</a:t>
          </a:r>
          <a:endParaRPr lang="en-US" sz="800" baseline="30000"/>
        </a:p>
        <a:p>
          <a:r>
            <a:rPr lang="en-US" sz="800" baseline="30000"/>
            <a:t>3</a:t>
          </a:r>
          <a:r>
            <a:rPr lang="en-US" sz="800"/>
            <a:t>All Season Solution is a combination of separately registered products: Briskway, Daconil Action and Velista Fungicides; </a:t>
          </a:r>
        </a:p>
        <a:p>
          <a:r>
            <a:rPr lang="en-US" sz="800"/>
            <a:t>Monument Herbicide; Primo Maxx PGR. </a:t>
          </a:r>
        </a:p>
        <a:p>
          <a:r>
            <a:rPr lang="en-US" sz="800" baseline="30000"/>
            <a:t>4 </a:t>
          </a:r>
          <a:r>
            <a:rPr lang="en-US" sz="800"/>
            <a:t>Classic Solution is a combination of separately registered products: Banner Maxx II and Heritage Action Fungicides; </a:t>
          </a:r>
        </a:p>
        <a:p>
          <a:r>
            <a:rPr lang="en-US" sz="800"/>
            <a:t>Primo Maxx PGR. </a:t>
          </a:r>
        </a:p>
        <a:p>
          <a:r>
            <a:rPr lang="en-US" sz="800" baseline="30000"/>
            <a:t>5</a:t>
          </a:r>
          <a:r>
            <a:rPr lang="en-US" sz="800"/>
            <a:t> Contend</a:t>
          </a:r>
          <a:r>
            <a:rPr lang="en-US" sz="800" baseline="0"/>
            <a:t> Winter Solution is a combination of separately registered products: Contend A+B Snow Pack and Instrata Fungicide</a:t>
          </a:r>
        </a:p>
        <a:p>
          <a:r>
            <a:rPr lang="en-US" sz="800" baseline="30000"/>
            <a:t>6</a:t>
          </a:r>
          <a:r>
            <a:rPr lang="en-US" sz="800"/>
            <a:t> Fairway Starter Solution is a combination of separately registered products: Banner Maxx II, Daconil Ultrex and Headway </a:t>
          </a:r>
        </a:p>
        <a:p>
          <a:r>
            <a:rPr lang="en-US" sz="800"/>
            <a:t>Fungicides; Primo Maxx PGR. </a:t>
          </a:r>
        </a:p>
        <a:p>
          <a:r>
            <a:rPr lang="en-US" sz="800" baseline="30000"/>
            <a:t>7</a:t>
          </a:r>
          <a:r>
            <a:rPr lang="en-US" sz="800"/>
            <a:t> Fairy Ring Solution is a combination of separately registered products: Briskway and Velista Fungicides and the </a:t>
          </a:r>
        </a:p>
        <a:p>
          <a:r>
            <a:rPr lang="en-US" sz="800"/>
            <a:t>Heritage Action + Velista Multipak. </a:t>
          </a:r>
        </a:p>
        <a:p>
          <a:r>
            <a:rPr lang="en-US" sz="800" baseline="30000"/>
            <a:t>8</a:t>
          </a:r>
          <a:r>
            <a:rPr lang="en-US" sz="800"/>
            <a:t> Greens Foundation Solution is a combination of separately registered products: Appear II, Daconil Action and Secure </a:t>
          </a:r>
        </a:p>
        <a:p>
          <a:r>
            <a:rPr lang="en-US" sz="800"/>
            <a:t>Action Fungicides. </a:t>
          </a:r>
        </a:p>
        <a:p>
          <a:r>
            <a:rPr lang="en-US" sz="800" baseline="30000"/>
            <a:t>9</a:t>
          </a:r>
          <a:r>
            <a:rPr lang="en-US" sz="800"/>
            <a:t> Greens Protection</a:t>
          </a:r>
          <a:r>
            <a:rPr lang="en-US" sz="800" baseline="0"/>
            <a:t> </a:t>
          </a:r>
          <a:r>
            <a:rPr lang="en-US" sz="800"/>
            <a:t>Solution is a combination of separately registered products: Appear II, Briskway and Velista Fungicides. </a:t>
          </a:r>
        </a:p>
        <a:p>
          <a:r>
            <a:rPr lang="en-US" sz="800" baseline="30000"/>
            <a:t>10</a:t>
          </a:r>
          <a:r>
            <a:rPr lang="en-US" sz="800" baseline="0"/>
            <a:t> Northern Fungicide Solution is a combination of separately registred products: Banner Maxx II, Daconil Action, </a:t>
          </a:r>
        </a:p>
        <a:p>
          <a:r>
            <a:rPr lang="en-US" sz="800" baseline="0"/>
            <a:t>Heritage Action and Velista Fungicides; Primo Maxx PGR</a:t>
          </a:r>
          <a:endParaRPr lang="en-US" sz="800"/>
        </a:p>
        <a:p>
          <a:r>
            <a:rPr lang="en-US" sz="800" baseline="30000"/>
            <a:t>11</a:t>
          </a:r>
          <a:r>
            <a:rPr lang="en-US" sz="800"/>
            <a:t>Snow Mold Solution is a combination of separately registered products: Banner Maxx II and Concert II Fungicides. </a:t>
          </a:r>
        </a:p>
        <a:p>
          <a:r>
            <a:rPr lang="en-US" sz="800" baseline="30000"/>
            <a:t>12</a:t>
          </a:r>
          <a:r>
            <a:rPr lang="en-US" sz="800"/>
            <a:t> Warm Season Herbicide Solution is a combination of separately registered products: Barricade 4FL and Monument Herbicides.</a:t>
          </a:r>
          <a:endParaRPr lang="en-US" sz="800">
            <a:latin typeface="+mn-lt"/>
            <a:cs typeface="Arial" panose="020B0604020202020204" pitchFamily="34" charset="0"/>
          </a:endParaRPr>
        </a:p>
      </xdr:txBody>
    </xdr:sp>
    <xdr:clientData/>
  </xdr:oneCellAnchor>
  <xdr:twoCellAnchor editAs="oneCell">
    <xdr:from>
      <xdr:col>0</xdr:col>
      <xdr:colOff>46344</xdr:colOff>
      <xdr:row>0</xdr:row>
      <xdr:rowOff>9525</xdr:rowOff>
    </xdr:from>
    <xdr:to>
      <xdr:col>12</xdr:col>
      <xdr:colOff>544206</xdr:colOff>
      <xdr:row>2</xdr:row>
      <xdr:rowOff>78127</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344" y="9525"/>
          <a:ext cx="9441837" cy="1130640"/>
        </a:xfrm>
        <a:prstGeom prst="rect">
          <a:avLst/>
        </a:prstGeom>
      </xdr:spPr>
    </xdr:pic>
    <xdr:clientData/>
  </xdr:twoCellAnchor>
  <xdr:twoCellAnchor editAs="oneCell">
    <xdr:from>
      <xdr:col>0</xdr:col>
      <xdr:colOff>36291</xdr:colOff>
      <xdr:row>59</xdr:row>
      <xdr:rowOff>28575</xdr:rowOff>
    </xdr:from>
    <xdr:to>
      <xdr:col>12</xdr:col>
      <xdr:colOff>398743</xdr:colOff>
      <xdr:row>65</xdr:row>
      <xdr:rowOff>19050</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91" y="15020925"/>
          <a:ext cx="9306427" cy="1123950"/>
        </a:xfrm>
        <a:prstGeom prst="rect">
          <a:avLst/>
        </a:prstGeom>
      </xdr:spPr>
    </xdr:pic>
    <xdr:clientData/>
  </xdr:twoCellAnchor>
  <xdr:twoCellAnchor>
    <xdr:from>
      <xdr:col>0</xdr:col>
      <xdr:colOff>104776</xdr:colOff>
      <xdr:row>50</xdr:row>
      <xdr:rowOff>9526</xdr:rowOff>
    </xdr:from>
    <xdr:to>
      <xdr:col>0</xdr:col>
      <xdr:colOff>238126</xdr:colOff>
      <xdr:row>50</xdr:row>
      <xdr:rowOff>142876</xdr:rowOff>
    </xdr:to>
    <xdr:sp macro="" textlink="">
      <xdr:nvSpPr>
        <xdr:cNvPr id="3" name="Rectangle 2">
          <a:extLst>
            <a:ext uri="{FF2B5EF4-FFF2-40B4-BE49-F238E27FC236}">
              <a16:creationId xmlns:a16="http://schemas.microsoft.com/office/drawing/2014/main" id="{83E55DE7-4A4B-4084-A8E9-642F193E9471}"/>
            </a:ext>
          </a:extLst>
        </xdr:cNvPr>
        <xdr:cNvSpPr/>
      </xdr:nvSpPr>
      <xdr:spPr>
        <a:xfrm>
          <a:off x="104776" y="11820526"/>
          <a:ext cx="133350" cy="133350"/>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514350</xdr:colOff>
      <xdr:row>0</xdr:row>
      <xdr:rowOff>234636</xdr:rowOff>
    </xdr:from>
    <xdr:to>
      <xdr:col>0</xdr:col>
      <xdr:colOff>1900848</xdr:colOff>
      <xdr:row>1</xdr:row>
      <xdr:rowOff>304800</xdr:rowOff>
    </xdr:to>
    <xdr:pic>
      <xdr:nvPicPr>
        <xdr:cNvPr id="4" name="Picture 3">
          <a:extLst>
            <a:ext uri="{FF2B5EF4-FFF2-40B4-BE49-F238E27FC236}">
              <a16:creationId xmlns:a16="http://schemas.microsoft.com/office/drawing/2014/main" id="{E6341FEC-F747-49D5-A38B-E487AA5271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4350" y="234636"/>
          <a:ext cx="1386498" cy="7845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yngenta-my.sharepoint.com/_My%20Files/2016%20GT%20365/Syngenta_Make_Your_Own_Program_2015_GreenTrust_365CalCompleteExamp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yngenta-my.sharepoint.com/_My%20Files/2016%20GT%20365/Syngenta_Spray_Program_Calc_11-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and Explanation"/>
      <sheetName val="Order Input"/>
      <sheetName val="Golf Worksheet CA"/>
      <sheetName val="Golf Worksheet"/>
      <sheetName val="AcresRates"/>
      <sheetName val="Paks"/>
      <sheetName val="Rate"/>
      <sheetName val="Solution Suggestions"/>
    </sheetNames>
    <sheetDataSet>
      <sheetData sheetId="0" refreshError="1"/>
      <sheetData sheetId="1" refreshError="1"/>
      <sheetData sheetId="2" refreshError="1"/>
      <sheetData sheetId="3" refreshError="1"/>
      <sheetData sheetId="4" refreshError="1"/>
      <sheetData sheetId="5">
        <row r="34">
          <cell r="D34">
            <v>2</v>
          </cell>
          <cell r="E34">
            <v>0</v>
          </cell>
          <cell r="F34">
            <v>0</v>
          </cell>
          <cell r="G34">
            <v>0</v>
          </cell>
          <cell r="H34">
            <v>1</v>
          </cell>
          <cell r="I34">
            <v>2</v>
          </cell>
          <cell r="J34">
            <v>0</v>
          </cell>
          <cell r="K34">
            <v>1</v>
          </cell>
          <cell r="L34">
            <v>4</v>
          </cell>
          <cell r="M34">
            <v>0</v>
          </cell>
          <cell r="N34">
            <v>5</v>
          </cell>
        </row>
      </sheetData>
      <sheetData sheetId="6" refreshError="1"/>
      <sheetData sheetId="7">
        <row r="2">
          <cell r="C2">
            <v>20</v>
          </cell>
        </row>
        <row r="3">
          <cell r="C3">
            <v>20</v>
          </cell>
        </row>
        <row r="4">
          <cell r="C4">
            <v>20</v>
          </cell>
        </row>
        <row r="5">
          <cell r="C5">
            <v>100</v>
          </cell>
        </row>
        <row r="6">
          <cell r="C6">
            <v>9</v>
          </cell>
        </row>
        <row r="7">
          <cell r="C7">
            <v>0</v>
          </cell>
        </row>
        <row r="8">
          <cell r="C8">
            <v>20</v>
          </cell>
        </row>
        <row r="9">
          <cell r="C9">
            <v>50</v>
          </cell>
        </row>
        <row r="10">
          <cell r="C10">
            <v>20</v>
          </cell>
        </row>
        <row r="11">
          <cell r="C11">
            <v>255</v>
          </cell>
        </row>
        <row r="12">
          <cell r="C12">
            <v>20</v>
          </cell>
        </row>
        <row r="13">
          <cell r="C13">
            <v>119</v>
          </cell>
        </row>
        <row r="14">
          <cell r="C14">
            <v>9</v>
          </cell>
        </row>
        <row r="15">
          <cell r="C15">
            <v>30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Calc"/>
      <sheetName val="AcresRates"/>
      <sheetName val="Golf Worksheet"/>
      <sheetName val="Rate"/>
    </sheetNames>
    <sheetDataSet>
      <sheetData sheetId="0" refreshError="1"/>
      <sheetData sheetId="1">
        <row r="1">
          <cell r="A1" t="b">
            <v>1</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P117"/>
  <sheetViews>
    <sheetView showGridLines="0" tabSelected="1" zoomScaleNormal="100" zoomScalePageLayoutView="60" workbookViewId="0">
      <selection activeCell="D7" sqref="D7"/>
    </sheetView>
  </sheetViews>
  <sheetFormatPr defaultColWidth="11.42578125" defaultRowHeight="15" x14ac:dyDescent="0.25"/>
  <cols>
    <col min="1" max="1" width="34.140625" style="11" customWidth="1"/>
    <col min="2" max="2" width="11.7109375" style="11" customWidth="1"/>
    <col min="3" max="3" width="1.28515625" style="11" customWidth="1"/>
    <col min="4" max="4" width="10.5703125" style="11" customWidth="1"/>
    <col min="5" max="5" width="2.140625" style="11" bestFit="1" customWidth="1"/>
    <col min="6" max="6" width="14.42578125" style="11" customWidth="1"/>
    <col min="7" max="7" width="1.42578125" style="11" customWidth="1"/>
    <col min="8" max="8" width="28.28515625" style="11" customWidth="1"/>
    <col min="9" max="9" width="12.7109375" style="11" customWidth="1"/>
    <col min="10" max="10" width="1.28515625" style="11" customWidth="1"/>
    <col min="11" max="11" width="14.5703125" style="11" customWidth="1"/>
    <col min="12" max="12" width="1.28515625" style="11" customWidth="1"/>
    <col min="13" max="13" width="16.42578125" style="11" customWidth="1"/>
    <col min="14" max="15" width="11.42578125" style="6"/>
    <col min="16" max="16" width="34.5703125" style="6" bestFit="1" customWidth="1"/>
    <col min="17" max="16384" width="11.42578125" style="6"/>
  </cols>
  <sheetData>
    <row r="1" spans="1:13" ht="56.25" customHeight="1" x14ac:dyDescent="0.25">
      <c r="A1" s="126" t="s">
        <v>57</v>
      </c>
      <c r="B1" s="126"/>
      <c r="C1" s="126"/>
      <c r="D1" s="126"/>
      <c r="E1" s="126"/>
      <c r="F1" s="126"/>
      <c r="G1" s="126"/>
      <c r="H1" s="126"/>
      <c r="I1" s="126"/>
      <c r="J1" s="126"/>
      <c r="K1" s="126"/>
      <c r="L1" s="126"/>
      <c r="M1" s="126"/>
    </row>
    <row r="2" spans="1:13" s="95" customFormat="1" ht="27.75" customHeight="1" x14ac:dyDescent="0.25">
      <c r="A2" s="135"/>
      <c r="B2" s="135"/>
      <c r="C2" s="135"/>
      <c r="D2" s="135"/>
      <c r="E2" s="135"/>
      <c r="F2" s="12"/>
      <c r="G2" s="13"/>
      <c r="H2" s="13"/>
      <c r="I2" s="13"/>
      <c r="J2" s="13"/>
      <c r="K2" s="13"/>
      <c r="L2" s="13"/>
      <c r="M2" s="13"/>
    </row>
    <row r="3" spans="1:13" ht="21" customHeight="1" x14ac:dyDescent="0.3">
      <c r="A3" s="133" t="s">
        <v>118</v>
      </c>
      <c r="B3" s="133"/>
      <c r="C3" s="133"/>
      <c r="D3" s="133"/>
      <c r="E3" s="133"/>
      <c r="F3" s="133"/>
      <c r="G3" s="133"/>
      <c r="H3" s="133"/>
      <c r="I3" s="133"/>
      <c r="J3" s="134"/>
      <c r="K3" s="134"/>
      <c r="L3" s="134"/>
      <c r="M3" s="134"/>
    </row>
    <row r="4" spans="1:13" ht="19.5" customHeight="1" thickBot="1" x14ac:dyDescent="0.3">
      <c r="A4" s="136" t="s">
        <v>117</v>
      </c>
      <c r="B4" s="136"/>
      <c r="C4" s="136"/>
      <c r="D4" s="136"/>
      <c r="E4" s="136"/>
      <c r="F4" s="136"/>
      <c r="G4" s="136"/>
      <c r="H4" s="136"/>
      <c r="I4" s="136"/>
      <c r="J4" s="136"/>
      <c r="K4" s="136"/>
      <c r="L4" s="136"/>
      <c r="M4" s="136"/>
    </row>
    <row r="5" spans="1:13" ht="39" thickTop="1" x14ac:dyDescent="0.25">
      <c r="A5" s="49" t="s">
        <v>85</v>
      </c>
      <c r="B5" s="50" t="s">
        <v>119</v>
      </c>
      <c r="C5" s="50"/>
      <c r="D5" s="50" t="s">
        <v>0</v>
      </c>
      <c r="E5" s="50"/>
      <c r="F5" s="51" t="s">
        <v>1</v>
      </c>
      <c r="H5" s="49" t="s">
        <v>49</v>
      </c>
      <c r="I5" s="50" t="s">
        <v>119</v>
      </c>
      <c r="J5" s="50"/>
      <c r="K5" s="50" t="s">
        <v>0</v>
      </c>
      <c r="L5" s="50"/>
      <c r="M5" s="51" t="s">
        <v>1</v>
      </c>
    </row>
    <row r="6" spans="1:13" x14ac:dyDescent="0.25">
      <c r="A6" s="109" t="s">
        <v>3</v>
      </c>
      <c r="B6" s="110">
        <v>1031.5</v>
      </c>
      <c r="C6" s="14" t="s">
        <v>4</v>
      </c>
      <c r="D6" s="10">
        <v>0</v>
      </c>
      <c r="E6" s="15" t="s">
        <v>5</v>
      </c>
      <c r="F6" s="16">
        <f t="shared" ref="F6:F47" si="0">B6*D6</f>
        <v>0</v>
      </c>
      <c r="G6" s="17"/>
      <c r="H6" s="18" t="s">
        <v>94</v>
      </c>
      <c r="I6" s="19">
        <v>325</v>
      </c>
      <c r="J6" s="93" t="s">
        <v>4</v>
      </c>
      <c r="K6" s="10">
        <v>0</v>
      </c>
      <c r="L6" s="22" t="s">
        <v>5</v>
      </c>
      <c r="M6" s="16">
        <f t="shared" ref="M6:M8" si="1">I6*K6</f>
        <v>0</v>
      </c>
    </row>
    <row r="7" spans="1:13" ht="25.5" x14ac:dyDescent="0.25">
      <c r="A7" s="109" t="s">
        <v>73</v>
      </c>
      <c r="B7" s="110">
        <v>929.5</v>
      </c>
      <c r="C7" s="14" t="s">
        <v>4</v>
      </c>
      <c r="D7" s="10">
        <v>0</v>
      </c>
      <c r="E7" s="15" t="s">
        <v>5</v>
      </c>
      <c r="F7" s="16">
        <f t="shared" si="0"/>
        <v>0</v>
      </c>
      <c r="G7" s="17"/>
      <c r="H7" s="18" t="s">
        <v>95</v>
      </c>
      <c r="I7" s="19">
        <v>268.75</v>
      </c>
      <c r="J7" s="93" t="s">
        <v>4</v>
      </c>
      <c r="K7" s="10">
        <v>0</v>
      </c>
      <c r="L7" s="22" t="s">
        <v>5</v>
      </c>
      <c r="M7" s="16">
        <f t="shared" si="1"/>
        <v>0</v>
      </c>
    </row>
    <row r="8" spans="1:13" x14ac:dyDescent="0.25">
      <c r="A8" s="20" t="s">
        <v>89</v>
      </c>
      <c r="B8" s="21">
        <v>278</v>
      </c>
      <c r="C8" s="14" t="s">
        <v>4</v>
      </c>
      <c r="D8" s="10">
        <v>0</v>
      </c>
      <c r="E8" s="22" t="s">
        <v>5</v>
      </c>
      <c r="F8" s="16">
        <f t="shared" ref="F8" si="2">B8*D8</f>
        <v>0</v>
      </c>
      <c r="G8" s="17"/>
      <c r="H8" s="18" t="s">
        <v>96</v>
      </c>
      <c r="I8" s="19">
        <v>2150</v>
      </c>
      <c r="J8" s="93" t="s">
        <v>4</v>
      </c>
      <c r="K8" s="10">
        <v>0</v>
      </c>
      <c r="L8" s="22" t="s">
        <v>5</v>
      </c>
      <c r="M8" s="16">
        <f t="shared" si="1"/>
        <v>0</v>
      </c>
    </row>
    <row r="9" spans="1:13" x14ac:dyDescent="0.25">
      <c r="A9" s="20" t="s">
        <v>121</v>
      </c>
      <c r="B9" s="21">
        <v>425</v>
      </c>
      <c r="C9" s="14" t="s">
        <v>4</v>
      </c>
      <c r="D9" s="10">
        <v>0</v>
      </c>
      <c r="E9" s="22" t="s">
        <v>5</v>
      </c>
      <c r="F9" s="16">
        <f t="shared" ref="F9:F10" si="3">B9*D9</f>
        <v>0</v>
      </c>
      <c r="G9" s="17"/>
      <c r="H9" s="18" t="s">
        <v>36</v>
      </c>
      <c r="I9" s="19">
        <v>250</v>
      </c>
      <c r="J9" s="93" t="s">
        <v>4</v>
      </c>
      <c r="K9" s="10">
        <v>0</v>
      </c>
      <c r="L9" s="15" t="s">
        <v>5</v>
      </c>
      <c r="M9" s="16">
        <f t="shared" ref="M9:M12" si="4">I9*K9</f>
        <v>0</v>
      </c>
    </row>
    <row r="10" spans="1:13" ht="25.5" x14ac:dyDescent="0.25">
      <c r="A10" s="20" t="s">
        <v>122</v>
      </c>
      <c r="B10" s="21">
        <v>4100</v>
      </c>
      <c r="C10" s="14" t="s">
        <v>4</v>
      </c>
      <c r="D10" s="10">
        <v>0</v>
      </c>
      <c r="E10" s="22" t="s">
        <v>5</v>
      </c>
      <c r="F10" s="16">
        <f t="shared" si="3"/>
        <v>0</v>
      </c>
      <c r="G10" s="17"/>
      <c r="H10" s="18" t="s">
        <v>64</v>
      </c>
      <c r="I10" s="19">
        <v>225</v>
      </c>
      <c r="J10" s="93" t="s">
        <v>4</v>
      </c>
      <c r="K10" s="10">
        <v>0</v>
      </c>
      <c r="L10" s="15" t="s">
        <v>5</v>
      </c>
      <c r="M10" s="16">
        <f t="shared" si="4"/>
        <v>0</v>
      </c>
    </row>
    <row r="11" spans="1:13" x14ac:dyDescent="0.25">
      <c r="A11" s="20" t="s">
        <v>8</v>
      </c>
      <c r="B11" s="21">
        <v>218</v>
      </c>
      <c r="C11" s="14" t="s">
        <v>4</v>
      </c>
      <c r="D11" s="10">
        <v>0</v>
      </c>
      <c r="E11" s="22" t="s">
        <v>5</v>
      </c>
      <c r="F11" s="16">
        <f t="shared" si="0"/>
        <v>0</v>
      </c>
      <c r="G11" s="17"/>
      <c r="H11" s="109" t="s">
        <v>111</v>
      </c>
      <c r="I11" s="110">
        <v>1500</v>
      </c>
      <c r="J11" s="93" t="s">
        <v>4</v>
      </c>
      <c r="K11" s="10">
        <v>0</v>
      </c>
      <c r="L11" s="22" t="s">
        <v>5</v>
      </c>
      <c r="M11" s="16">
        <f t="shared" si="4"/>
        <v>0</v>
      </c>
    </row>
    <row r="12" spans="1:13" x14ac:dyDescent="0.25">
      <c r="A12" s="20" t="s">
        <v>9</v>
      </c>
      <c r="B12" s="21">
        <v>2100</v>
      </c>
      <c r="C12" s="14" t="s">
        <v>4</v>
      </c>
      <c r="D12" s="10">
        <v>0</v>
      </c>
      <c r="E12" s="22" t="s">
        <v>5</v>
      </c>
      <c r="F12" s="16">
        <f t="shared" si="0"/>
        <v>0</v>
      </c>
      <c r="G12" s="17"/>
      <c r="H12" s="109" t="s">
        <v>110</v>
      </c>
      <c r="I12" s="110">
        <v>869.4</v>
      </c>
      <c r="J12" s="93" t="s">
        <v>4</v>
      </c>
      <c r="K12" s="10">
        <v>0</v>
      </c>
      <c r="L12" s="22" t="s">
        <v>5</v>
      </c>
      <c r="M12" s="16">
        <f t="shared" si="4"/>
        <v>0</v>
      </c>
    </row>
    <row r="13" spans="1:13" x14ac:dyDescent="0.25">
      <c r="A13" s="20" t="s">
        <v>10</v>
      </c>
      <c r="B13" s="21">
        <v>143</v>
      </c>
      <c r="C13" s="14" t="s">
        <v>4</v>
      </c>
      <c r="D13" s="10">
        <v>0</v>
      </c>
      <c r="E13" s="15" t="s">
        <v>5</v>
      </c>
      <c r="F13" s="16">
        <f t="shared" si="0"/>
        <v>0</v>
      </c>
      <c r="G13" s="17"/>
      <c r="H13" s="109" t="s">
        <v>124</v>
      </c>
      <c r="I13" s="110">
        <v>735</v>
      </c>
      <c r="J13" s="93" t="s">
        <v>4</v>
      </c>
      <c r="K13" s="10">
        <v>0</v>
      </c>
      <c r="L13" s="22" t="s">
        <v>5</v>
      </c>
      <c r="M13" s="16">
        <f t="shared" ref="M13:M14" si="5">I13*K13</f>
        <v>0</v>
      </c>
    </row>
    <row r="14" spans="1:13" ht="25.5" x14ac:dyDescent="0.25">
      <c r="A14" s="20" t="s">
        <v>58</v>
      </c>
      <c r="B14" s="21">
        <v>137</v>
      </c>
      <c r="C14" s="14" t="s">
        <v>4</v>
      </c>
      <c r="D14" s="10">
        <v>0</v>
      </c>
      <c r="E14" s="15" t="s">
        <v>5</v>
      </c>
      <c r="F14" s="16">
        <f t="shared" si="0"/>
        <v>0</v>
      </c>
      <c r="G14" s="17"/>
      <c r="H14" s="109" t="s">
        <v>125</v>
      </c>
      <c r="I14" s="110">
        <v>562.5</v>
      </c>
      <c r="J14" s="93" t="s">
        <v>4</v>
      </c>
      <c r="K14" s="10">
        <v>0</v>
      </c>
      <c r="L14" s="22" t="s">
        <v>5</v>
      </c>
      <c r="M14" s="16">
        <f t="shared" si="5"/>
        <v>0</v>
      </c>
    </row>
    <row r="15" spans="1:13" x14ac:dyDescent="0.25">
      <c r="A15" s="20" t="s">
        <v>11</v>
      </c>
      <c r="B15" s="21">
        <v>1380</v>
      </c>
      <c r="C15" s="14" t="s">
        <v>4</v>
      </c>
      <c r="D15" s="10">
        <v>0</v>
      </c>
      <c r="E15" s="15" t="s">
        <v>5</v>
      </c>
      <c r="F15" s="16">
        <f t="shared" si="0"/>
        <v>0</v>
      </c>
      <c r="G15" s="17"/>
      <c r="H15" s="18" t="s">
        <v>37</v>
      </c>
      <c r="I15" s="19">
        <v>290</v>
      </c>
      <c r="J15" s="93" t="s">
        <v>4</v>
      </c>
      <c r="K15" s="10">
        <v>0</v>
      </c>
      <c r="L15" s="15" t="s">
        <v>5</v>
      </c>
      <c r="M15" s="16">
        <f t="shared" ref="M15:M17" si="6">I15*K15</f>
        <v>0</v>
      </c>
    </row>
    <row r="16" spans="1:13" ht="25.5" x14ac:dyDescent="0.25">
      <c r="A16" s="20" t="s">
        <v>59</v>
      </c>
      <c r="B16" s="21">
        <v>1247.5</v>
      </c>
      <c r="C16" s="14" t="s">
        <v>4</v>
      </c>
      <c r="D16" s="10">
        <v>0</v>
      </c>
      <c r="E16" s="15" t="s">
        <v>5</v>
      </c>
      <c r="F16" s="16">
        <f t="shared" si="0"/>
        <v>0</v>
      </c>
      <c r="G16" s="17"/>
      <c r="H16" s="18" t="s">
        <v>38</v>
      </c>
      <c r="I16" s="19">
        <v>2740</v>
      </c>
      <c r="J16" s="93" t="s">
        <v>4</v>
      </c>
      <c r="K16" s="10">
        <v>0</v>
      </c>
      <c r="L16" s="15" t="s">
        <v>5</v>
      </c>
      <c r="M16" s="16">
        <f t="shared" si="6"/>
        <v>0</v>
      </c>
    </row>
    <row r="17" spans="1:16" x14ac:dyDescent="0.25">
      <c r="A17" s="20" t="s">
        <v>14</v>
      </c>
      <c r="B17" s="21">
        <v>3570</v>
      </c>
      <c r="C17" s="14" t="s">
        <v>4</v>
      </c>
      <c r="D17" s="10">
        <v>0</v>
      </c>
      <c r="E17" s="15" t="s">
        <v>5</v>
      </c>
      <c r="F17" s="16">
        <f t="shared" si="0"/>
        <v>0</v>
      </c>
      <c r="G17" s="17"/>
      <c r="H17" s="18" t="s">
        <v>77</v>
      </c>
      <c r="I17" s="19">
        <v>640</v>
      </c>
      <c r="J17" s="93" t="s">
        <v>4</v>
      </c>
      <c r="K17" s="10">
        <v>0</v>
      </c>
      <c r="L17" s="15" t="s">
        <v>5</v>
      </c>
      <c r="M17" s="16">
        <f t="shared" si="6"/>
        <v>0</v>
      </c>
    </row>
    <row r="18" spans="1:16" ht="25.5" x14ac:dyDescent="0.25">
      <c r="A18" s="20" t="s">
        <v>60</v>
      </c>
      <c r="B18" s="21">
        <v>3270</v>
      </c>
      <c r="C18" s="14" t="s">
        <v>4</v>
      </c>
      <c r="D18" s="10">
        <v>0</v>
      </c>
      <c r="E18" s="15" t="s">
        <v>5</v>
      </c>
      <c r="F18" s="16">
        <f t="shared" si="0"/>
        <v>0</v>
      </c>
      <c r="G18" s="17"/>
      <c r="H18" s="20" t="s">
        <v>97</v>
      </c>
      <c r="I18" s="21">
        <v>381.6</v>
      </c>
      <c r="J18" s="93" t="s">
        <v>4</v>
      </c>
      <c r="K18" s="10">
        <v>0</v>
      </c>
      <c r="L18" s="15" t="s">
        <v>5</v>
      </c>
      <c r="M18" s="16">
        <f>I18*K18</f>
        <v>0</v>
      </c>
    </row>
    <row r="19" spans="1:16" x14ac:dyDescent="0.25">
      <c r="A19" s="20" t="s">
        <v>17</v>
      </c>
      <c r="B19" s="21">
        <v>102.5</v>
      </c>
      <c r="C19" s="14" t="s">
        <v>4</v>
      </c>
      <c r="D19" s="10">
        <v>0</v>
      </c>
      <c r="E19" s="15" t="s">
        <v>5</v>
      </c>
      <c r="F19" s="16">
        <f t="shared" si="0"/>
        <v>0</v>
      </c>
      <c r="G19" s="17"/>
      <c r="H19" s="20" t="s">
        <v>39</v>
      </c>
      <c r="I19" s="21">
        <v>557.5</v>
      </c>
      <c r="J19" s="93" t="s">
        <v>4</v>
      </c>
      <c r="K19" s="10">
        <v>0</v>
      </c>
      <c r="L19" s="15" t="s">
        <v>5</v>
      </c>
      <c r="M19" s="16">
        <f t="shared" ref="M19:M30" si="7">I19*K19</f>
        <v>0</v>
      </c>
    </row>
    <row r="20" spans="1:16" ht="25.5" x14ac:dyDescent="0.25">
      <c r="A20" s="20" t="s">
        <v>61</v>
      </c>
      <c r="B20" s="21">
        <v>87.5</v>
      </c>
      <c r="C20" s="14" t="s">
        <v>4</v>
      </c>
      <c r="D20" s="10">
        <v>0</v>
      </c>
      <c r="E20" s="15" t="s">
        <v>5</v>
      </c>
      <c r="F20" s="16">
        <f t="shared" si="0"/>
        <v>0</v>
      </c>
      <c r="G20" s="17"/>
      <c r="H20" s="20" t="s">
        <v>40</v>
      </c>
      <c r="I20" s="21">
        <v>197.5</v>
      </c>
      <c r="J20" s="93" t="s">
        <v>4</v>
      </c>
      <c r="K20" s="10">
        <v>0</v>
      </c>
      <c r="L20" s="15" t="s">
        <v>5</v>
      </c>
      <c r="M20" s="16">
        <f t="shared" si="7"/>
        <v>0</v>
      </c>
    </row>
    <row r="21" spans="1:16" x14ac:dyDescent="0.25">
      <c r="A21" s="20" t="s">
        <v>74</v>
      </c>
      <c r="B21" s="21">
        <v>1246</v>
      </c>
      <c r="C21" s="14" t="s">
        <v>4</v>
      </c>
      <c r="D21" s="10">
        <v>0</v>
      </c>
      <c r="E21" s="15" t="s">
        <v>5</v>
      </c>
      <c r="F21" s="16">
        <f t="shared" si="0"/>
        <v>0</v>
      </c>
      <c r="G21" s="17"/>
      <c r="H21" s="109" t="s">
        <v>98</v>
      </c>
      <c r="I21" s="110">
        <v>383</v>
      </c>
      <c r="J21" s="93" t="s">
        <v>4</v>
      </c>
      <c r="K21" s="10">
        <v>0</v>
      </c>
      <c r="L21" s="15" t="s">
        <v>5</v>
      </c>
      <c r="M21" s="16">
        <f t="shared" ref="M21:M22" si="8">I21*K21</f>
        <v>0</v>
      </c>
    </row>
    <row r="22" spans="1:16" x14ac:dyDescent="0.25">
      <c r="A22" s="20" t="s">
        <v>123</v>
      </c>
      <c r="B22" s="21">
        <v>2310</v>
      </c>
      <c r="C22" s="14" t="s">
        <v>4</v>
      </c>
      <c r="D22" s="10">
        <v>0</v>
      </c>
      <c r="E22" s="15" t="s">
        <v>5</v>
      </c>
      <c r="F22" s="16">
        <f t="shared" ref="F22" si="9">B22*D22</f>
        <v>0</v>
      </c>
      <c r="G22" s="17"/>
      <c r="H22" s="109" t="s">
        <v>99</v>
      </c>
      <c r="I22" s="110">
        <v>1625</v>
      </c>
      <c r="J22" s="93" t="s">
        <v>4</v>
      </c>
      <c r="K22" s="10">
        <v>0</v>
      </c>
      <c r="L22" s="15" t="s">
        <v>5</v>
      </c>
      <c r="M22" s="16">
        <f t="shared" si="8"/>
        <v>0</v>
      </c>
    </row>
    <row r="23" spans="1:16" x14ac:dyDescent="0.25">
      <c r="A23" s="20" t="s">
        <v>18</v>
      </c>
      <c r="B23" s="21">
        <v>202.5</v>
      </c>
      <c r="C23" s="14" t="s">
        <v>4</v>
      </c>
      <c r="D23" s="10">
        <v>0</v>
      </c>
      <c r="E23" s="22" t="s">
        <v>5</v>
      </c>
      <c r="F23" s="16">
        <f t="shared" si="0"/>
        <v>0</v>
      </c>
      <c r="G23" s="17"/>
      <c r="H23" s="109" t="s">
        <v>78</v>
      </c>
      <c r="I23" s="110">
        <v>1542.5</v>
      </c>
      <c r="J23" s="93" t="s">
        <v>4</v>
      </c>
      <c r="K23" s="10">
        <v>0</v>
      </c>
      <c r="L23" s="15" t="s">
        <v>5</v>
      </c>
      <c r="M23" s="16">
        <f t="shared" ref="M23" si="10">I23*K23</f>
        <v>0</v>
      </c>
    </row>
    <row r="24" spans="1:16" ht="25.5" x14ac:dyDescent="0.25">
      <c r="A24" s="20" t="s">
        <v>62</v>
      </c>
      <c r="B24" s="21">
        <v>182.5</v>
      </c>
      <c r="C24" s="14" t="s">
        <v>4</v>
      </c>
      <c r="D24" s="10">
        <v>0</v>
      </c>
      <c r="E24" s="22" t="s">
        <v>5</v>
      </c>
      <c r="F24" s="16">
        <f t="shared" si="0"/>
        <v>0</v>
      </c>
      <c r="G24" s="17"/>
      <c r="H24" s="18" t="s">
        <v>41</v>
      </c>
      <c r="I24" s="21">
        <v>538</v>
      </c>
      <c r="J24" s="93" t="s">
        <v>4</v>
      </c>
      <c r="K24" s="10">
        <v>0</v>
      </c>
      <c r="L24" s="15" t="s">
        <v>5</v>
      </c>
      <c r="M24" s="16">
        <f t="shared" si="7"/>
        <v>0</v>
      </c>
    </row>
    <row r="25" spans="1:16" ht="25.5" customHeight="1" x14ac:dyDescent="0.25">
      <c r="A25" s="20" t="s">
        <v>107</v>
      </c>
      <c r="B25" s="21">
        <v>1022</v>
      </c>
      <c r="C25" s="14" t="s">
        <v>4</v>
      </c>
      <c r="D25" s="10">
        <v>0</v>
      </c>
      <c r="E25" s="22" t="s">
        <v>5</v>
      </c>
      <c r="F25" s="16">
        <f t="shared" ref="F25" si="11">B25*D25</f>
        <v>0</v>
      </c>
      <c r="G25" s="17"/>
      <c r="H25" s="18" t="s">
        <v>42</v>
      </c>
      <c r="I25" s="19">
        <v>5250</v>
      </c>
      <c r="J25" s="93" t="s">
        <v>4</v>
      </c>
      <c r="K25" s="10">
        <v>0</v>
      </c>
      <c r="L25" s="15" t="s">
        <v>5</v>
      </c>
      <c r="M25" s="16">
        <f t="shared" si="7"/>
        <v>0</v>
      </c>
    </row>
    <row r="26" spans="1:16" x14ac:dyDescent="0.25">
      <c r="A26" s="109" t="s">
        <v>20</v>
      </c>
      <c r="B26" s="110">
        <v>202.5</v>
      </c>
      <c r="C26" s="14" t="s">
        <v>4</v>
      </c>
      <c r="D26" s="10">
        <v>0</v>
      </c>
      <c r="E26" s="15" t="s">
        <v>5</v>
      </c>
      <c r="F26" s="16">
        <f t="shared" si="0"/>
        <v>0</v>
      </c>
      <c r="G26" s="17"/>
      <c r="H26" s="18" t="s">
        <v>43</v>
      </c>
      <c r="I26" s="19">
        <v>775</v>
      </c>
      <c r="J26" s="93" t="s">
        <v>4</v>
      </c>
      <c r="K26" s="10">
        <v>0</v>
      </c>
      <c r="L26" s="15" t="s">
        <v>5</v>
      </c>
      <c r="M26" s="16">
        <f t="shared" si="7"/>
        <v>0</v>
      </c>
    </row>
    <row r="27" spans="1:16" ht="25.5" x14ac:dyDescent="0.25">
      <c r="A27" s="109" t="s">
        <v>90</v>
      </c>
      <c r="B27" s="110">
        <v>336</v>
      </c>
      <c r="C27" s="14" t="s">
        <v>4</v>
      </c>
      <c r="D27" s="10">
        <v>0</v>
      </c>
      <c r="E27" s="15" t="s">
        <v>5</v>
      </c>
      <c r="F27" s="16">
        <f t="shared" ref="F27" si="12">B27*D27</f>
        <v>0</v>
      </c>
      <c r="G27" s="17"/>
      <c r="H27" s="18" t="s">
        <v>79</v>
      </c>
      <c r="I27" s="19">
        <v>697</v>
      </c>
      <c r="J27" s="93" t="s">
        <v>4</v>
      </c>
      <c r="K27" s="10">
        <v>0</v>
      </c>
      <c r="L27" s="15" t="s">
        <v>5</v>
      </c>
      <c r="M27" s="16">
        <f t="shared" si="7"/>
        <v>0</v>
      </c>
    </row>
    <row r="28" spans="1:16" ht="25.5" x14ac:dyDescent="0.25">
      <c r="A28" s="109" t="s">
        <v>63</v>
      </c>
      <c r="B28" s="110">
        <v>378</v>
      </c>
      <c r="C28" s="14" t="s">
        <v>4</v>
      </c>
      <c r="D28" s="10">
        <v>0</v>
      </c>
      <c r="E28" s="15" t="s">
        <v>5</v>
      </c>
      <c r="F28" s="16">
        <f t="shared" si="0"/>
        <v>0</v>
      </c>
      <c r="G28" s="17"/>
      <c r="H28" s="18" t="s">
        <v>86</v>
      </c>
      <c r="I28" s="19">
        <v>464</v>
      </c>
      <c r="J28" s="93" t="s">
        <v>4</v>
      </c>
      <c r="K28" s="10">
        <v>0</v>
      </c>
      <c r="L28" s="15" t="s">
        <v>5</v>
      </c>
      <c r="M28" s="16">
        <f t="shared" si="7"/>
        <v>0</v>
      </c>
    </row>
    <row r="29" spans="1:16" ht="25.5" x14ac:dyDescent="0.25">
      <c r="A29" s="109" t="s">
        <v>87</v>
      </c>
      <c r="B29" s="110">
        <v>747</v>
      </c>
      <c r="C29" s="14" t="s">
        <v>4</v>
      </c>
      <c r="D29" s="10">
        <v>0</v>
      </c>
      <c r="E29" s="22" t="s">
        <v>5</v>
      </c>
      <c r="F29" s="16">
        <f t="shared" si="0"/>
        <v>0</v>
      </c>
      <c r="G29" s="23"/>
      <c r="H29" s="18" t="s">
        <v>84</v>
      </c>
      <c r="I29" s="19">
        <v>1062.5</v>
      </c>
      <c r="J29" s="93" t="s">
        <v>4</v>
      </c>
      <c r="K29" s="10">
        <v>0</v>
      </c>
      <c r="L29" s="15" t="s">
        <v>5</v>
      </c>
      <c r="M29" s="16">
        <f t="shared" si="7"/>
        <v>0</v>
      </c>
    </row>
    <row r="30" spans="1:16" ht="18.75" x14ac:dyDescent="0.3">
      <c r="A30" s="109" t="s">
        <v>23</v>
      </c>
      <c r="B30" s="110">
        <v>63</v>
      </c>
      <c r="C30" s="14" t="s">
        <v>4</v>
      </c>
      <c r="D30" s="10">
        <v>0</v>
      </c>
      <c r="E30" s="22" t="s">
        <v>5</v>
      </c>
      <c r="F30" s="16">
        <f t="shared" si="0"/>
        <v>0</v>
      </c>
      <c r="G30" s="23"/>
      <c r="H30" s="18" t="s">
        <v>80</v>
      </c>
      <c r="I30" s="19">
        <v>220</v>
      </c>
      <c r="J30" s="93" t="s">
        <v>4</v>
      </c>
      <c r="K30" s="10">
        <v>0</v>
      </c>
      <c r="L30" s="15" t="s">
        <v>5</v>
      </c>
      <c r="M30" s="16">
        <f t="shared" si="7"/>
        <v>0</v>
      </c>
      <c r="P30" s="96"/>
    </row>
    <row r="31" spans="1:16" x14ac:dyDescent="0.25">
      <c r="A31" s="109" t="s">
        <v>26</v>
      </c>
      <c r="B31" s="110">
        <v>160</v>
      </c>
      <c r="C31" s="14" t="s">
        <v>4</v>
      </c>
      <c r="D31" s="10">
        <v>0</v>
      </c>
      <c r="E31" s="15" t="s">
        <v>5</v>
      </c>
      <c r="F31" s="16">
        <f t="shared" si="0"/>
        <v>0</v>
      </c>
      <c r="G31" s="23"/>
      <c r="H31" s="137" t="s">
        <v>51</v>
      </c>
      <c r="I31" s="138"/>
      <c r="J31" s="138"/>
      <c r="K31" s="138"/>
      <c r="L31" s="138"/>
      <c r="M31" s="139"/>
      <c r="P31" s="97"/>
    </row>
    <row r="32" spans="1:16" x14ac:dyDescent="0.25">
      <c r="A32" s="109" t="s">
        <v>108</v>
      </c>
      <c r="B32" s="110">
        <v>175</v>
      </c>
      <c r="C32" s="14" t="s">
        <v>4</v>
      </c>
      <c r="D32" s="10">
        <v>0</v>
      </c>
      <c r="E32" s="15" t="s">
        <v>5</v>
      </c>
      <c r="F32" s="16">
        <f t="shared" ref="F32" si="13">B32*D32</f>
        <v>0</v>
      </c>
      <c r="G32" s="23"/>
      <c r="H32" s="20" t="s">
        <v>54</v>
      </c>
      <c r="I32" s="21">
        <v>6727</v>
      </c>
      <c r="J32" s="14" t="s">
        <v>4</v>
      </c>
      <c r="K32" s="10">
        <v>0</v>
      </c>
      <c r="L32" s="22" t="s">
        <v>5</v>
      </c>
      <c r="M32" s="16">
        <f>I32*K32</f>
        <v>0</v>
      </c>
      <c r="P32" s="97"/>
    </row>
    <row r="33" spans="1:16" x14ac:dyDescent="0.25">
      <c r="A33" s="20" t="s">
        <v>91</v>
      </c>
      <c r="B33" s="21">
        <v>1575</v>
      </c>
      <c r="C33" s="14" t="s">
        <v>4</v>
      </c>
      <c r="D33" s="10">
        <v>0</v>
      </c>
      <c r="E33" s="15" t="s">
        <v>5</v>
      </c>
      <c r="F33" s="16">
        <f t="shared" ref="F33:F35" si="14">B33*D33</f>
        <v>0</v>
      </c>
      <c r="G33" s="23"/>
      <c r="H33" s="20" t="s">
        <v>112</v>
      </c>
      <c r="I33" s="21">
        <v>8250</v>
      </c>
      <c r="J33" s="14" t="s">
        <v>4</v>
      </c>
      <c r="K33" s="10">
        <v>0</v>
      </c>
      <c r="L33" s="22"/>
      <c r="M33" s="16">
        <f>I33*K33</f>
        <v>0</v>
      </c>
      <c r="P33" s="98"/>
    </row>
    <row r="34" spans="1:16" ht="25.5" x14ac:dyDescent="0.25">
      <c r="A34" s="20" t="s">
        <v>92</v>
      </c>
      <c r="B34" s="21">
        <v>1345</v>
      </c>
      <c r="C34" s="14" t="s">
        <v>4</v>
      </c>
      <c r="D34" s="10">
        <v>0</v>
      </c>
      <c r="E34" s="15" t="s">
        <v>5</v>
      </c>
      <c r="F34" s="16">
        <f t="shared" si="14"/>
        <v>0</v>
      </c>
      <c r="G34" s="23"/>
      <c r="H34" s="20" t="s">
        <v>128</v>
      </c>
      <c r="I34" s="21">
        <v>10032</v>
      </c>
      <c r="J34" s="14" t="s">
        <v>4</v>
      </c>
      <c r="K34" s="10">
        <v>0</v>
      </c>
      <c r="L34" s="15" t="s">
        <v>5</v>
      </c>
      <c r="M34" s="16">
        <f t="shared" ref="M34:M43" si="15">I34*K34</f>
        <v>0</v>
      </c>
      <c r="P34" s="98"/>
    </row>
    <row r="35" spans="1:16" x14ac:dyDescent="0.25">
      <c r="A35" s="20" t="s">
        <v>93</v>
      </c>
      <c r="B35" s="21">
        <v>2916</v>
      </c>
      <c r="C35" s="14" t="s">
        <v>4</v>
      </c>
      <c r="D35" s="10">
        <v>0</v>
      </c>
      <c r="E35" s="15" t="s">
        <v>5</v>
      </c>
      <c r="F35" s="16">
        <f t="shared" si="14"/>
        <v>0</v>
      </c>
      <c r="G35" s="23"/>
      <c r="H35" s="20" t="s">
        <v>113</v>
      </c>
      <c r="I35" s="21">
        <v>4920</v>
      </c>
      <c r="J35" s="14" t="s">
        <v>4</v>
      </c>
      <c r="K35" s="10">
        <v>0</v>
      </c>
      <c r="L35" s="22" t="s">
        <v>5</v>
      </c>
      <c r="M35" s="16">
        <f t="shared" si="15"/>
        <v>0</v>
      </c>
      <c r="P35" s="99"/>
    </row>
    <row r="36" spans="1:16" ht="15.75" customHeight="1" x14ac:dyDescent="0.25">
      <c r="A36" s="20" t="s">
        <v>75</v>
      </c>
      <c r="B36" s="21">
        <v>1756</v>
      </c>
      <c r="C36" s="14" t="s">
        <v>4</v>
      </c>
      <c r="D36" s="10">
        <v>0</v>
      </c>
      <c r="E36" s="15" t="s">
        <v>5</v>
      </c>
      <c r="F36" s="16">
        <f t="shared" si="0"/>
        <v>0</v>
      </c>
      <c r="G36" s="23"/>
      <c r="H36" s="20" t="s">
        <v>129</v>
      </c>
      <c r="I36" s="21">
        <v>5250</v>
      </c>
      <c r="J36" s="14" t="s">
        <v>4</v>
      </c>
      <c r="K36" s="10">
        <v>0</v>
      </c>
      <c r="L36" s="15"/>
      <c r="M36" s="16">
        <f t="shared" si="15"/>
        <v>0</v>
      </c>
      <c r="P36" s="97"/>
    </row>
    <row r="37" spans="1:16" x14ac:dyDescent="0.25">
      <c r="A37" s="20" t="s">
        <v>27</v>
      </c>
      <c r="B37" s="21">
        <v>438</v>
      </c>
      <c r="C37" s="14" t="s">
        <v>4</v>
      </c>
      <c r="D37" s="10">
        <v>0</v>
      </c>
      <c r="E37" s="15" t="s">
        <v>5</v>
      </c>
      <c r="F37" s="16">
        <f t="shared" si="0"/>
        <v>0</v>
      </c>
      <c r="G37" s="23"/>
      <c r="H37" s="20" t="s">
        <v>130</v>
      </c>
      <c r="I37" s="21">
        <v>12710</v>
      </c>
      <c r="J37" s="14" t="s">
        <v>4</v>
      </c>
      <c r="K37" s="10">
        <v>0</v>
      </c>
      <c r="L37" s="22" t="s">
        <v>5</v>
      </c>
      <c r="M37" s="16">
        <f t="shared" si="15"/>
        <v>0</v>
      </c>
    </row>
    <row r="38" spans="1:16" x14ac:dyDescent="0.25">
      <c r="A38" s="20" t="s">
        <v>28</v>
      </c>
      <c r="B38" s="21">
        <v>4260</v>
      </c>
      <c r="C38" s="14" t="s">
        <v>4</v>
      </c>
      <c r="D38" s="10">
        <v>0</v>
      </c>
      <c r="E38" s="22" t="s">
        <v>5</v>
      </c>
      <c r="F38" s="16">
        <f t="shared" si="0"/>
        <v>0</v>
      </c>
      <c r="G38" s="23"/>
      <c r="H38" s="20" t="s">
        <v>131</v>
      </c>
      <c r="I38" s="21">
        <v>7462</v>
      </c>
      <c r="J38" s="14" t="s">
        <v>4</v>
      </c>
      <c r="K38" s="10">
        <v>0</v>
      </c>
      <c r="L38" s="22" t="s">
        <v>5</v>
      </c>
      <c r="M38" s="16">
        <f t="shared" si="15"/>
        <v>0</v>
      </c>
    </row>
    <row r="39" spans="1:16" ht="28.5" customHeight="1" x14ac:dyDescent="0.25">
      <c r="A39" s="20" t="s">
        <v>50</v>
      </c>
      <c r="B39" s="21">
        <v>333</v>
      </c>
      <c r="C39" s="14" t="s">
        <v>4</v>
      </c>
      <c r="D39" s="10">
        <v>0</v>
      </c>
      <c r="E39" s="22" t="s">
        <v>5</v>
      </c>
      <c r="F39" s="16">
        <f t="shared" si="0"/>
        <v>0</v>
      </c>
      <c r="G39" s="23"/>
      <c r="H39" s="20" t="s">
        <v>132</v>
      </c>
      <c r="I39" s="21">
        <v>5475</v>
      </c>
      <c r="J39" s="14" t="s">
        <v>4</v>
      </c>
      <c r="K39" s="10">
        <v>0</v>
      </c>
      <c r="L39" s="22" t="s">
        <v>5</v>
      </c>
      <c r="M39" s="16">
        <f t="shared" si="15"/>
        <v>0</v>
      </c>
    </row>
    <row r="40" spans="1:16" x14ac:dyDescent="0.25">
      <c r="A40" s="20" t="s">
        <v>76</v>
      </c>
      <c r="B40" s="21">
        <v>1493</v>
      </c>
      <c r="C40" s="14" t="s">
        <v>4</v>
      </c>
      <c r="D40" s="10">
        <v>0</v>
      </c>
      <c r="E40" s="22" t="s">
        <v>5</v>
      </c>
      <c r="F40" s="16">
        <f t="shared" si="0"/>
        <v>0</v>
      </c>
      <c r="G40" s="23"/>
      <c r="H40" s="20" t="s">
        <v>133</v>
      </c>
      <c r="I40" s="21">
        <v>7621</v>
      </c>
      <c r="J40" s="14" t="s">
        <v>4</v>
      </c>
      <c r="K40" s="10">
        <v>0</v>
      </c>
      <c r="L40" s="22" t="s">
        <v>5</v>
      </c>
      <c r="M40" s="16">
        <f t="shared" si="15"/>
        <v>0</v>
      </c>
    </row>
    <row r="41" spans="1:16" x14ac:dyDescent="0.25">
      <c r="A41" s="20" t="s">
        <v>31</v>
      </c>
      <c r="B41" s="21">
        <v>530</v>
      </c>
      <c r="C41" s="14" t="s">
        <v>4</v>
      </c>
      <c r="D41" s="10">
        <v>0</v>
      </c>
      <c r="E41" s="22" t="s">
        <v>5</v>
      </c>
      <c r="F41" s="16">
        <f t="shared" si="0"/>
        <v>0</v>
      </c>
      <c r="G41" s="23"/>
      <c r="H41" s="20" t="s">
        <v>134</v>
      </c>
      <c r="I41" s="21">
        <v>22132</v>
      </c>
      <c r="J41" s="14" t="s">
        <v>4</v>
      </c>
      <c r="K41" s="10">
        <v>0</v>
      </c>
      <c r="L41" s="22" t="s">
        <v>5</v>
      </c>
      <c r="M41" s="16">
        <f t="shared" ref="M41" si="16">I41*K41</f>
        <v>0</v>
      </c>
    </row>
    <row r="42" spans="1:16" x14ac:dyDescent="0.25">
      <c r="A42" s="20" t="s">
        <v>32</v>
      </c>
      <c r="B42" s="21">
        <v>5200</v>
      </c>
      <c r="C42" s="14" t="s">
        <v>4</v>
      </c>
      <c r="D42" s="10">
        <v>0</v>
      </c>
      <c r="E42" s="22" t="s">
        <v>5</v>
      </c>
      <c r="F42" s="16">
        <f t="shared" si="0"/>
        <v>0</v>
      </c>
      <c r="G42" s="23"/>
      <c r="H42" s="20" t="s">
        <v>126</v>
      </c>
      <c r="I42" s="21">
        <v>3195</v>
      </c>
      <c r="J42" s="14" t="s">
        <v>4</v>
      </c>
      <c r="K42" s="10">
        <v>0</v>
      </c>
      <c r="L42" s="22" t="s">
        <v>5</v>
      </c>
      <c r="M42" s="16">
        <f t="shared" si="15"/>
        <v>0</v>
      </c>
    </row>
    <row r="43" spans="1:16" ht="28.5" thickBot="1" x14ac:dyDescent="0.3">
      <c r="A43" s="20" t="s">
        <v>29</v>
      </c>
      <c r="B43" s="21">
        <v>323</v>
      </c>
      <c r="C43" s="14" t="s">
        <v>4</v>
      </c>
      <c r="D43" s="10">
        <v>0</v>
      </c>
      <c r="E43" s="22" t="s">
        <v>5</v>
      </c>
      <c r="F43" s="16">
        <f t="shared" si="0"/>
        <v>0</v>
      </c>
      <c r="G43" s="23"/>
      <c r="H43" s="24" t="s">
        <v>127</v>
      </c>
      <c r="I43" s="25">
        <v>3267</v>
      </c>
      <c r="J43" s="26" t="s">
        <v>4</v>
      </c>
      <c r="K43" s="59">
        <v>0</v>
      </c>
      <c r="L43" s="27" t="s">
        <v>5</v>
      </c>
      <c r="M43" s="28">
        <f t="shared" si="15"/>
        <v>0</v>
      </c>
    </row>
    <row r="44" spans="1:16" ht="15.75" thickTop="1" x14ac:dyDescent="0.25">
      <c r="A44" s="20" t="s">
        <v>30</v>
      </c>
      <c r="B44" s="21">
        <v>1938</v>
      </c>
      <c r="C44" s="14" t="s">
        <v>4</v>
      </c>
      <c r="D44" s="10">
        <v>0</v>
      </c>
      <c r="E44" s="22" t="s">
        <v>5</v>
      </c>
      <c r="F44" s="16">
        <f t="shared" si="0"/>
        <v>0</v>
      </c>
      <c r="G44" s="23"/>
    </row>
    <row r="45" spans="1:16" x14ac:dyDescent="0.25">
      <c r="A45" s="20" t="s">
        <v>33</v>
      </c>
      <c r="B45" s="21">
        <v>405</v>
      </c>
      <c r="C45" s="14" t="s">
        <v>4</v>
      </c>
      <c r="D45" s="10">
        <v>0</v>
      </c>
      <c r="E45" s="15" t="s">
        <v>5</v>
      </c>
      <c r="F45" s="16">
        <f t="shared" si="0"/>
        <v>0</v>
      </c>
      <c r="G45" s="23"/>
    </row>
    <row r="46" spans="1:16" ht="25.5" x14ac:dyDescent="0.25">
      <c r="A46" s="20" t="s">
        <v>116</v>
      </c>
      <c r="B46" s="21">
        <v>345</v>
      </c>
      <c r="C46" s="14" t="s">
        <v>4</v>
      </c>
      <c r="D46" s="10">
        <v>0</v>
      </c>
      <c r="E46" s="15" t="s">
        <v>5</v>
      </c>
      <c r="F46" s="16">
        <f t="shared" ref="F46" si="17">B46*D46</f>
        <v>0</v>
      </c>
      <c r="G46" s="23"/>
      <c r="H46" s="29"/>
      <c r="I46" s="29"/>
      <c r="J46" s="29"/>
      <c r="K46" s="29"/>
      <c r="L46" s="29"/>
      <c r="M46" s="29"/>
    </row>
    <row r="47" spans="1:16" x14ac:dyDescent="0.25">
      <c r="A47" s="20" t="s">
        <v>109</v>
      </c>
      <c r="B47" s="21">
        <v>668</v>
      </c>
      <c r="C47" s="14" t="s">
        <v>4</v>
      </c>
      <c r="D47" s="10">
        <v>0</v>
      </c>
      <c r="E47" s="15" t="s">
        <v>5</v>
      </c>
      <c r="F47" s="16">
        <f t="shared" si="0"/>
        <v>0</v>
      </c>
      <c r="G47" s="23"/>
      <c r="H47" s="29"/>
      <c r="I47" s="29"/>
      <c r="J47" s="29"/>
      <c r="K47" s="29"/>
      <c r="L47" s="29"/>
      <c r="M47" s="29"/>
    </row>
    <row r="48" spans="1:16" x14ac:dyDescent="0.25">
      <c r="A48" s="20" t="s">
        <v>34</v>
      </c>
      <c r="B48" s="21">
        <v>570</v>
      </c>
      <c r="C48" s="14" t="s">
        <v>4</v>
      </c>
      <c r="D48" s="10">
        <v>0</v>
      </c>
      <c r="E48" s="15" t="s">
        <v>5</v>
      </c>
      <c r="F48" s="16">
        <f t="shared" ref="F48:F49" si="18">B48*D48</f>
        <v>0</v>
      </c>
      <c r="G48" s="23"/>
      <c r="H48" s="29"/>
      <c r="I48" s="29"/>
      <c r="J48" s="29"/>
      <c r="K48" s="29"/>
      <c r="L48" s="29"/>
      <c r="M48" s="29"/>
    </row>
    <row r="49" spans="1:13" ht="15.75" thickBot="1" x14ac:dyDescent="0.3">
      <c r="A49" s="24" t="s">
        <v>115</v>
      </c>
      <c r="B49" s="25">
        <v>510</v>
      </c>
      <c r="C49" s="26" t="s">
        <v>4</v>
      </c>
      <c r="D49" s="59">
        <v>0</v>
      </c>
      <c r="E49" s="27" t="s">
        <v>5</v>
      </c>
      <c r="F49" s="28">
        <f t="shared" si="18"/>
        <v>0</v>
      </c>
      <c r="G49" s="23"/>
      <c r="H49" s="29"/>
      <c r="I49" s="29"/>
      <c r="J49" s="29"/>
      <c r="K49" s="29"/>
      <c r="L49" s="29"/>
      <c r="M49" s="29"/>
    </row>
    <row r="50" spans="1:13" ht="15.75" thickTop="1" x14ac:dyDescent="0.25">
      <c r="A50" s="61"/>
      <c r="B50" s="61"/>
      <c r="C50" s="61"/>
      <c r="D50" s="61"/>
      <c r="E50" s="61"/>
      <c r="F50" s="61"/>
      <c r="G50" s="23"/>
      <c r="H50" s="29"/>
      <c r="I50" s="29"/>
      <c r="J50" s="29"/>
      <c r="K50" s="29"/>
      <c r="L50" s="29"/>
      <c r="M50" s="29"/>
    </row>
    <row r="51" spans="1:13" x14ac:dyDescent="0.25">
      <c r="A51" s="32" t="s">
        <v>135</v>
      </c>
      <c r="B51" s="61"/>
      <c r="C51" s="61"/>
      <c r="D51" s="61"/>
      <c r="E51" s="61"/>
      <c r="F51" s="61"/>
      <c r="G51" s="23"/>
      <c r="H51" s="29"/>
      <c r="I51" s="29"/>
      <c r="J51" s="29"/>
      <c r="K51" s="29"/>
      <c r="L51" s="29"/>
      <c r="M51" s="29"/>
    </row>
    <row r="52" spans="1:13" x14ac:dyDescent="0.25">
      <c r="B52" s="61"/>
      <c r="C52" s="61"/>
      <c r="D52" s="61"/>
      <c r="E52" s="61"/>
      <c r="F52" s="61"/>
      <c r="G52" s="23"/>
      <c r="H52" s="29"/>
      <c r="I52" s="29"/>
      <c r="J52" s="29"/>
      <c r="K52" s="29"/>
      <c r="L52" s="29"/>
      <c r="M52" s="29"/>
    </row>
    <row r="53" spans="1:13" x14ac:dyDescent="0.25">
      <c r="A53" s="61"/>
      <c r="B53" s="61"/>
      <c r="C53" s="61"/>
      <c r="D53" s="61"/>
      <c r="E53" s="61"/>
      <c r="F53" s="61"/>
      <c r="G53" s="23"/>
      <c r="H53" s="29"/>
      <c r="I53" s="29"/>
      <c r="J53" s="29"/>
      <c r="K53" s="29"/>
      <c r="L53" s="29"/>
      <c r="M53" s="29"/>
    </row>
    <row r="54" spans="1:13" x14ac:dyDescent="0.25">
      <c r="A54" s="43" t="s">
        <v>114</v>
      </c>
      <c r="B54" s="63"/>
      <c r="C54" s="63"/>
      <c r="D54" s="63"/>
      <c r="E54" s="63"/>
      <c r="F54" s="63"/>
      <c r="G54" s="23"/>
      <c r="H54" s="29"/>
      <c r="I54" s="29"/>
      <c r="J54" s="29"/>
      <c r="K54" s="29"/>
      <c r="L54" s="29"/>
      <c r="M54" s="29"/>
    </row>
    <row r="55" spans="1:13" x14ac:dyDescent="0.25">
      <c r="A55" s="61"/>
      <c r="B55" s="61"/>
      <c r="C55" s="61"/>
      <c r="D55" s="61"/>
      <c r="E55" s="61"/>
      <c r="F55" s="61"/>
      <c r="G55" s="23"/>
      <c r="H55" s="29"/>
      <c r="I55" s="29"/>
      <c r="J55" s="29"/>
      <c r="K55" s="29"/>
      <c r="L55" s="29"/>
      <c r="M55" s="29"/>
    </row>
    <row r="56" spans="1:13" x14ac:dyDescent="0.25">
      <c r="A56" s="61"/>
      <c r="B56" s="61"/>
      <c r="C56" s="61"/>
      <c r="D56" s="61"/>
      <c r="E56" s="61"/>
      <c r="F56" s="61"/>
      <c r="G56" s="23"/>
      <c r="H56" s="29"/>
      <c r="I56" s="29"/>
      <c r="J56" s="29"/>
      <c r="K56" s="29"/>
      <c r="L56" s="29"/>
      <c r="M56" s="29"/>
    </row>
    <row r="57" spans="1:13" x14ac:dyDescent="0.25">
      <c r="G57" s="23"/>
      <c r="H57" s="29"/>
      <c r="I57" s="29"/>
      <c r="J57" s="29"/>
      <c r="K57" s="29"/>
      <c r="L57" s="29"/>
      <c r="M57" s="29"/>
    </row>
    <row r="58" spans="1:13" x14ac:dyDescent="0.25">
      <c r="G58" s="23"/>
      <c r="H58" s="29"/>
      <c r="I58" s="29"/>
      <c r="J58" s="29"/>
      <c r="K58" s="29"/>
      <c r="L58" s="29"/>
      <c r="M58" s="29"/>
    </row>
    <row r="59" spans="1:13" ht="57.75" customHeight="1" x14ac:dyDescent="0.25">
      <c r="G59" s="23"/>
      <c r="H59" s="29"/>
      <c r="I59" s="29"/>
      <c r="J59" s="29"/>
      <c r="K59" s="29"/>
      <c r="L59" s="29"/>
      <c r="M59" s="29"/>
    </row>
    <row r="60" spans="1:13" x14ac:dyDescent="0.25">
      <c r="G60" s="23"/>
      <c r="H60" s="29"/>
      <c r="I60" s="29"/>
      <c r="J60" s="29"/>
      <c r="K60" s="29"/>
      <c r="L60" s="29"/>
      <c r="M60" s="29"/>
    </row>
    <row r="61" spans="1:13" x14ac:dyDescent="0.25">
      <c r="G61" s="23"/>
      <c r="H61" s="29"/>
      <c r="I61" s="29"/>
      <c r="J61" s="29"/>
      <c r="K61" s="29"/>
      <c r="L61" s="29"/>
      <c r="M61" s="29"/>
    </row>
    <row r="62" spans="1:13" x14ac:dyDescent="0.25">
      <c r="A62" s="67"/>
      <c r="B62" s="67"/>
      <c r="C62" s="67"/>
      <c r="D62" s="67"/>
      <c r="E62" s="67"/>
      <c r="F62" s="67"/>
      <c r="G62" s="23"/>
      <c r="H62" s="29"/>
      <c r="I62" s="29"/>
      <c r="J62" s="29"/>
      <c r="K62" s="29"/>
      <c r="L62" s="29"/>
      <c r="M62" s="29"/>
    </row>
    <row r="63" spans="1:13" x14ac:dyDescent="0.25">
      <c r="A63" s="67"/>
      <c r="B63" s="67"/>
      <c r="C63" s="67"/>
      <c r="D63" s="67"/>
      <c r="E63" s="67"/>
      <c r="F63" s="67"/>
      <c r="G63" s="23"/>
      <c r="H63" s="29"/>
      <c r="I63" s="29"/>
      <c r="J63" s="29"/>
      <c r="K63" s="29"/>
      <c r="L63" s="29"/>
      <c r="M63" s="29"/>
    </row>
    <row r="64" spans="1:13" x14ac:dyDescent="0.25">
      <c r="A64" s="67"/>
      <c r="B64" s="67"/>
      <c r="C64" s="67"/>
      <c r="D64" s="67"/>
      <c r="E64" s="67"/>
      <c r="F64" s="67"/>
      <c r="G64" s="23"/>
      <c r="H64" s="29"/>
      <c r="I64" s="29"/>
      <c r="J64" s="29"/>
      <c r="K64" s="29"/>
      <c r="L64" s="29"/>
      <c r="M64" s="29"/>
    </row>
    <row r="65" spans="1:13" x14ac:dyDescent="0.25">
      <c r="A65" s="67"/>
      <c r="B65" s="67"/>
      <c r="C65" s="67"/>
      <c r="D65" s="67"/>
      <c r="E65" s="67"/>
      <c r="F65" s="67"/>
      <c r="G65" s="23"/>
      <c r="H65" s="29"/>
      <c r="I65" s="29"/>
      <c r="J65" s="29"/>
      <c r="K65" s="29"/>
      <c r="L65" s="29"/>
      <c r="M65" s="29"/>
    </row>
    <row r="66" spans="1:13" ht="18.75" x14ac:dyDescent="0.3">
      <c r="A66" s="67"/>
      <c r="B66" s="67"/>
      <c r="C66" s="67"/>
      <c r="D66" s="67"/>
      <c r="E66" s="67"/>
      <c r="F66" s="67"/>
      <c r="G66" s="23"/>
      <c r="H66" s="65"/>
      <c r="I66" s="65"/>
      <c r="J66" s="66"/>
      <c r="K66" s="66"/>
      <c r="L66" s="66"/>
      <c r="M66" s="66"/>
    </row>
    <row r="67" spans="1:13" ht="15" customHeight="1" x14ac:dyDescent="0.3">
      <c r="A67" s="65" t="s">
        <v>118</v>
      </c>
      <c r="B67" s="65"/>
      <c r="C67" s="65"/>
      <c r="D67" s="65"/>
      <c r="E67" s="65"/>
      <c r="F67" s="65"/>
      <c r="G67" s="65"/>
      <c r="H67" s="67"/>
      <c r="I67" s="67"/>
      <c r="J67" s="67"/>
      <c r="K67" s="67"/>
      <c r="L67" s="67"/>
      <c r="M67" s="67"/>
    </row>
    <row r="68" spans="1:13" ht="21" customHeight="1" thickBot="1" x14ac:dyDescent="0.3">
      <c r="A68" s="67" t="s">
        <v>117</v>
      </c>
      <c r="B68" s="67"/>
      <c r="C68" s="67"/>
      <c r="D68" s="67"/>
      <c r="E68" s="67"/>
      <c r="F68" s="67"/>
      <c r="G68" s="23"/>
      <c r="H68" s="104"/>
      <c r="I68" s="104"/>
      <c r="J68" s="104"/>
      <c r="K68" s="104"/>
      <c r="L68" s="104"/>
      <c r="M68" s="104"/>
    </row>
    <row r="69" spans="1:13" ht="25.5" customHeight="1" thickTop="1" x14ac:dyDescent="0.25">
      <c r="A69" s="52" t="s">
        <v>2</v>
      </c>
      <c r="B69" s="53" t="s">
        <v>120</v>
      </c>
      <c r="C69" s="53"/>
      <c r="D69" s="53" t="s">
        <v>0</v>
      </c>
      <c r="E69" s="53"/>
      <c r="F69" s="54" t="s">
        <v>1</v>
      </c>
      <c r="G69" s="23"/>
      <c r="H69" s="56" t="s">
        <v>25</v>
      </c>
      <c r="I69" s="53" t="s">
        <v>101</v>
      </c>
      <c r="J69" s="53"/>
      <c r="K69" s="53" t="s">
        <v>103</v>
      </c>
      <c r="L69" s="57"/>
      <c r="M69" s="54" t="s">
        <v>1</v>
      </c>
    </row>
    <row r="70" spans="1:13" ht="15" customHeight="1" x14ac:dyDescent="0.25">
      <c r="A70" s="18" t="s">
        <v>6</v>
      </c>
      <c r="B70" s="19">
        <v>94.25</v>
      </c>
      <c r="C70" s="33" t="s">
        <v>4</v>
      </c>
      <c r="D70" s="10">
        <v>0</v>
      </c>
      <c r="E70" s="34" t="s">
        <v>5</v>
      </c>
      <c r="F70" s="35">
        <f t="shared" ref="F70:F90" si="19">B70*D70</f>
        <v>0</v>
      </c>
      <c r="G70" s="23"/>
      <c r="H70" s="115" t="s">
        <v>68</v>
      </c>
      <c r="I70" s="117">
        <v>14.5</v>
      </c>
      <c r="J70" s="119" t="s">
        <v>4</v>
      </c>
      <c r="K70" s="124">
        <v>0</v>
      </c>
      <c r="L70" s="122" t="s">
        <v>5</v>
      </c>
      <c r="M70" s="112">
        <f>I70*K70</f>
        <v>0</v>
      </c>
    </row>
    <row r="71" spans="1:13" ht="21.75" customHeight="1" x14ac:dyDescent="0.3">
      <c r="A71" s="18" t="s">
        <v>81</v>
      </c>
      <c r="B71" s="19">
        <v>39</v>
      </c>
      <c r="C71" s="33" t="s">
        <v>4</v>
      </c>
      <c r="D71" s="10">
        <v>0</v>
      </c>
      <c r="E71" s="34" t="s">
        <v>5</v>
      </c>
      <c r="F71" s="35">
        <f t="shared" si="19"/>
        <v>0</v>
      </c>
      <c r="G71" s="60"/>
      <c r="H71" s="116"/>
      <c r="I71" s="118"/>
      <c r="J71" s="120"/>
      <c r="K71" s="125"/>
      <c r="L71" s="123"/>
      <c r="M71" s="113"/>
    </row>
    <row r="72" spans="1:13" x14ac:dyDescent="0.25">
      <c r="A72" s="18" t="s">
        <v>7</v>
      </c>
      <c r="B72" s="19">
        <v>325</v>
      </c>
      <c r="C72" s="33" t="s">
        <v>4</v>
      </c>
      <c r="D72" s="10">
        <v>0</v>
      </c>
      <c r="E72" s="34" t="s">
        <v>5</v>
      </c>
      <c r="F72" s="35">
        <f t="shared" si="19"/>
        <v>0</v>
      </c>
      <c r="G72" s="61"/>
      <c r="H72" s="115" t="s">
        <v>69</v>
      </c>
      <c r="I72" s="117">
        <v>17</v>
      </c>
      <c r="J72" s="119" t="s">
        <v>4</v>
      </c>
      <c r="K72" s="124">
        <v>0</v>
      </c>
      <c r="L72" s="122" t="s">
        <v>5</v>
      </c>
      <c r="M72" s="112">
        <f>I72*K72</f>
        <v>0</v>
      </c>
    </row>
    <row r="73" spans="1:13" x14ac:dyDescent="0.25">
      <c r="A73" s="18" t="s">
        <v>82</v>
      </c>
      <c r="B73" s="19">
        <v>74.75</v>
      </c>
      <c r="C73" s="33" t="s">
        <v>4</v>
      </c>
      <c r="D73" s="10">
        <v>0</v>
      </c>
      <c r="E73" s="34" t="s">
        <v>5</v>
      </c>
      <c r="F73" s="35">
        <f t="shared" si="19"/>
        <v>0</v>
      </c>
      <c r="G73" s="55"/>
      <c r="H73" s="116"/>
      <c r="I73" s="118"/>
      <c r="J73" s="120"/>
      <c r="K73" s="125"/>
      <c r="L73" s="123"/>
      <c r="M73" s="113"/>
    </row>
    <row r="74" spans="1:13" ht="15.75" customHeight="1" x14ac:dyDescent="0.25">
      <c r="A74" s="18" t="s">
        <v>136</v>
      </c>
      <c r="B74" s="19">
        <v>18.2</v>
      </c>
      <c r="C74" s="33" t="s">
        <v>4</v>
      </c>
      <c r="D74" s="10">
        <v>0</v>
      </c>
      <c r="E74" s="34" t="s">
        <v>5</v>
      </c>
      <c r="F74" s="35">
        <f t="shared" ref="F74:F75" si="20">B74*D74</f>
        <v>0</v>
      </c>
      <c r="G74" s="32"/>
      <c r="H74" s="115" t="s">
        <v>70</v>
      </c>
      <c r="I74" s="117">
        <v>2.5</v>
      </c>
      <c r="J74" s="119" t="s">
        <v>4</v>
      </c>
      <c r="K74" s="124">
        <v>0</v>
      </c>
      <c r="L74" s="122" t="s">
        <v>5</v>
      </c>
      <c r="M74" s="112">
        <f>I74*K74</f>
        <v>0</v>
      </c>
    </row>
    <row r="75" spans="1:13" ht="15" customHeight="1" x14ac:dyDescent="0.25">
      <c r="A75" s="18" t="s">
        <v>137</v>
      </c>
      <c r="B75" s="19">
        <v>101.4</v>
      </c>
      <c r="C75" s="33" t="s">
        <v>4</v>
      </c>
      <c r="D75" s="10">
        <v>0</v>
      </c>
      <c r="E75" s="34" t="s">
        <v>5</v>
      </c>
      <c r="F75" s="35">
        <f t="shared" si="20"/>
        <v>0</v>
      </c>
      <c r="G75" s="32"/>
      <c r="H75" s="116"/>
      <c r="I75" s="118"/>
      <c r="J75" s="120"/>
      <c r="K75" s="125"/>
      <c r="L75" s="123"/>
      <c r="M75" s="113"/>
    </row>
    <row r="76" spans="1:13" x14ac:dyDescent="0.25">
      <c r="A76" s="18" t="s">
        <v>65</v>
      </c>
      <c r="B76" s="19">
        <v>66.3</v>
      </c>
      <c r="C76" s="33" t="s">
        <v>4</v>
      </c>
      <c r="D76" s="10">
        <v>0</v>
      </c>
      <c r="E76" s="34" t="s">
        <v>5</v>
      </c>
      <c r="F76" s="35">
        <f t="shared" si="19"/>
        <v>0</v>
      </c>
      <c r="G76" s="32"/>
      <c r="H76" s="115" t="s">
        <v>71</v>
      </c>
      <c r="I76" s="117">
        <v>3.5</v>
      </c>
      <c r="J76" s="119" t="s">
        <v>4</v>
      </c>
      <c r="K76" s="124">
        <v>0</v>
      </c>
      <c r="L76" s="122" t="s">
        <v>5</v>
      </c>
      <c r="M76" s="112">
        <f>I76*K76</f>
        <v>0</v>
      </c>
    </row>
    <row r="77" spans="1:13" ht="15" customHeight="1" x14ac:dyDescent="0.25">
      <c r="A77" s="18" t="s">
        <v>138</v>
      </c>
      <c r="B77" s="19">
        <v>176.48</v>
      </c>
      <c r="C77" s="33" t="s">
        <v>4</v>
      </c>
      <c r="D77" s="10">
        <v>0</v>
      </c>
      <c r="E77" s="34" t="s">
        <v>5</v>
      </c>
      <c r="F77" s="35">
        <f t="shared" si="19"/>
        <v>0</v>
      </c>
      <c r="G77" s="32"/>
      <c r="H77" s="116"/>
      <c r="I77" s="118"/>
      <c r="J77" s="120"/>
      <c r="K77" s="125"/>
      <c r="L77" s="123"/>
      <c r="M77" s="113"/>
    </row>
    <row r="78" spans="1:13" ht="15" customHeight="1" x14ac:dyDescent="0.25">
      <c r="A78" s="18" t="s">
        <v>12</v>
      </c>
      <c r="B78" s="19">
        <v>79.3</v>
      </c>
      <c r="C78" s="33" t="s">
        <v>4</v>
      </c>
      <c r="D78" s="10">
        <v>0</v>
      </c>
      <c r="E78" s="34" t="s">
        <v>5</v>
      </c>
      <c r="F78" s="35">
        <f t="shared" si="19"/>
        <v>0</v>
      </c>
      <c r="G78" s="32"/>
      <c r="H78" s="115" t="s">
        <v>72</v>
      </c>
      <c r="I78" s="117">
        <v>4.5</v>
      </c>
      <c r="J78" s="119" t="s">
        <v>4</v>
      </c>
      <c r="K78" s="124">
        <v>0</v>
      </c>
      <c r="L78" s="122" t="s">
        <v>5</v>
      </c>
      <c r="M78" s="112">
        <f>I78*K78</f>
        <v>0</v>
      </c>
    </row>
    <row r="79" spans="1:13" ht="15" customHeight="1" thickBot="1" x14ac:dyDescent="0.3">
      <c r="A79" s="18" t="s">
        <v>100</v>
      </c>
      <c r="B79" s="19">
        <v>793</v>
      </c>
      <c r="C79" s="33" t="s">
        <v>4</v>
      </c>
      <c r="D79" s="10">
        <v>0</v>
      </c>
      <c r="E79" s="34" t="s">
        <v>5</v>
      </c>
      <c r="F79" s="35">
        <f t="shared" ref="F79" si="21">B79*D79</f>
        <v>0</v>
      </c>
      <c r="G79" s="32"/>
      <c r="H79" s="127"/>
      <c r="I79" s="128"/>
      <c r="J79" s="129"/>
      <c r="K79" s="130"/>
      <c r="L79" s="131"/>
      <c r="M79" s="132"/>
    </row>
    <row r="80" spans="1:13" ht="15" customHeight="1" thickTop="1" x14ac:dyDescent="0.25">
      <c r="A80" s="18" t="s">
        <v>13</v>
      </c>
      <c r="B80" s="19">
        <v>62.4</v>
      </c>
      <c r="C80" s="33" t="s">
        <v>4</v>
      </c>
      <c r="D80" s="10">
        <v>0</v>
      </c>
      <c r="E80" s="34" t="s">
        <v>5</v>
      </c>
      <c r="F80" s="35">
        <f t="shared" si="19"/>
        <v>0</v>
      </c>
      <c r="G80" s="36"/>
      <c r="H80" s="36"/>
      <c r="I80" s="36"/>
      <c r="J80" s="36"/>
      <c r="K80" s="36"/>
      <c r="L80" s="36"/>
      <c r="M80" s="36"/>
    </row>
    <row r="81" spans="1:13" ht="15" customHeight="1" x14ac:dyDescent="0.25">
      <c r="A81" s="18" t="s">
        <v>88</v>
      </c>
      <c r="B81" s="19">
        <v>26</v>
      </c>
      <c r="C81" s="33" t="s">
        <v>4</v>
      </c>
      <c r="D81" s="10">
        <v>0</v>
      </c>
      <c r="E81" s="34" t="s">
        <v>5</v>
      </c>
      <c r="F81" s="35">
        <f t="shared" si="19"/>
        <v>0</v>
      </c>
      <c r="G81" s="37"/>
      <c r="H81" s="114"/>
      <c r="I81" s="114"/>
      <c r="J81" s="114"/>
      <c r="K81" s="114"/>
      <c r="L81" s="114"/>
      <c r="M81" s="114"/>
    </row>
    <row r="82" spans="1:13" ht="15" customHeight="1" x14ac:dyDescent="0.25">
      <c r="A82" s="18" t="s">
        <v>15</v>
      </c>
      <c r="B82" s="19">
        <v>62.4</v>
      </c>
      <c r="C82" s="33" t="s">
        <v>4</v>
      </c>
      <c r="D82" s="10">
        <v>0</v>
      </c>
      <c r="E82" s="34" t="s">
        <v>5</v>
      </c>
      <c r="F82" s="35">
        <f t="shared" ref="F82" si="22">B82*D82</f>
        <v>0</v>
      </c>
      <c r="G82" s="36"/>
      <c r="H82" s="114"/>
      <c r="I82" s="114"/>
      <c r="J82" s="114"/>
      <c r="K82" s="114"/>
      <c r="L82" s="114"/>
      <c r="M82" s="114"/>
    </row>
    <row r="83" spans="1:13" ht="16.5" customHeight="1" x14ac:dyDescent="0.25">
      <c r="A83" s="18" t="s">
        <v>16</v>
      </c>
      <c r="B83" s="19">
        <v>96.2</v>
      </c>
      <c r="C83" s="33" t="s">
        <v>4</v>
      </c>
      <c r="D83" s="10">
        <v>0</v>
      </c>
      <c r="E83" s="34" t="s">
        <v>5</v>
      </c>
      <c r="F83" s="35">
        <f t="shared" si="19"/>
        <v>0</v>
      </c>
      <c r="G83" s="38"/>
      <c r="H83" s="114"/>
      <c r="I83" s="114"/>
      <c r="J83" s="114"/>
      <c r="K83" s="114"/>
      <c r="L83" s="114"/>
      <c r="M83" s="114"/>
    </row>
    <row r="84" spans="1:13" ht="15.75" customHeight="1" x14ac:dyDescent="0.25">
      <c r="A84" s="18" t="s">
        <v>66</v>
      </c>
      <c r="B84" s="19">
        <v>244.4</v>
      </c>
      <c r="C84" s="33" t="s">
        <v>4</v>
      </c>
      <c r="D84" s="10">
        <v>0</v>
      </c>
      <c r="E84" s="34" t="s">
        <v>5</v>
      </c>
      <c r="F84" s="35">
        <f t="shared" si="19"/>
        <v>0</v>
      </c>
      <c r="G84" s="32"/>
      <c r="H84" s="121"/>
      <c r="I84" s="121"/>
      <c r="J84" s="121"/>
      <c r="K84" s="121"/>
      <c r="L84" s="121"/>
      <c r="M84" s="121"/>
    </row>
    <row r="85" spans="1:13" ht="15" customHeight="1" x14ac:dyDescent="0.25">
      <c r="A85" s="18" t="s">
        <v>67</v>
      </c>
      <c r="B85" s="19">
        <v>5733</v>
      </c>
      <c r="C85" s="33" t="s">
        <v>4</v>
      </c>
      <c r="D85" s="10">
        <v>0</v>
      </c>
      <c r="E85" s="34" t="s">
        <v>5</v>
      </c>
      <c r="F85" s="35">
        <f t="shared" si="19"/>
        <v>0</v>
      </c>
      <c r="G85" s="32"/>
      <c r="H85" s="121"/>
      <c r="I85" s="121"/>
      <c r="J85" s="121"/>
      <c r="K85" s="121"/>
      <c r="L85" s="121"/>
      <c r="M85" s="121"/>
    </row>
    <row r="86" spans="1:13" x14ac:dyDescent="0.25">
      <c r="A86" s="18" t="s">
        <v>19</v>
      </c>
      <c r="B86" s="19">
        <v>65</v>
      </c>
      <c r="C86" s="33" t="s">
        <v>4</v>
      </c>
      <c r="D86" s="10">
        <v>0</v>
      </c>
      <c r="E86" s="34" t="s">
        <v>5</v>
      </c>
      <c r="F86" s="35">
        <f t="shared" si="19"/>
        <v>0</v>
      </c>
      <c r="G86" s="32"/>
      <c r="H86" s="72"/>
      <c r="I86" s="72"/>
      <c r="J86" s="72"/>
      <c r="K86" s="72"/>
      <c r="L86" s="72"/>
      <c r="M86" s="72"/>
    </row>
    <row r="87" spans="1:13" x14ac:dyDescent="0.25">
      <c r="A87" s="18" t="s">
        <v>21</v>
      </c>
      <c r="B87" s="19">
        <v>104</v>
      </c>
      <c r="C87" s="33" t="s">
        <v>4</v>
      </c>
      <c r="D87" s="10">
        <v>0</v>
      </c>
      <c r="E87" s="34" t="s">
        <v>5</v>
      </c>
      <c r="F87" s="35">
        <f t="shared" si="19"/>
        <v>0</v>
      </c>
      <c r="G87" s="32"/>
      <c r="H87" s="43"/>
      <c r="I87" s="36"/>
      <c r="J87" s="36"/>
      <c r="K87" s="36"/>
      <c r="L87" s="36"/>
      <c r="M87" s="36"/>
    </row>
    <row r="88" spans="1:13" ht="15" customHeight="1" x14ac:dyDescent="0.25">
      <c r="A88" s="18" t="s">
        <v>83</v>
      </c>
      <c r="B88" s="19">
        <v>178.1</v>
      </c>
      <c r="C88" s="33" t="s">
        <v>4</v>
      </c>
      <c r="D88" s="10">
        <v>0</v>
      </c>
      <c r="E88" s="34" t="s">
        <v>5</v>
      </c>
      <c r="F88" s="35">
        <f t="shared" si="19"/>
        <v>0</v>
      </c>
      <c r="G88" s="68"/>
      <c r="H88" s="114"/>
      <c r="I88" s="114"/>
      <c r="J88" s="114"/>
      <c r="K88" s="114"/>
      <c r="L88" s="114"/>
      <c r="M88" s="114"/>
    </row>
    <row r="89" spans="1:13" ht="15" customHeight="1" x14ac:dyDescent="0.25">
      <c r="A89" s="18" t="s">
        <v>22</v>
      </c>
      <c r="B89" s="19">
        <v>136.5</v>
      </c>
      <c r="C89" s="33" t="s">
        <v>4</v>
      </c>
      <c r="D89" s="10">
        <v>0</v>
      </c>
      <c r="E89" s="34" t="s">
        <v>5</v>
      </c>
      <c r="F89" s="35">
        <f t="shared" si="19"/>
        <v>0</v>
      </c>
      <c r="G89" s="64"/>
      <c r="H89" s="114"/>
      <c r="I89" s="114"/>
      <c r="J89" s="114"/>
      <c r="K89" s="114"/>
      <c r="L89" s="114"/>
      <c r="M89" s="114"/>
    </row>
    <row r="90" spans="1:13" ht="15" customHeight="1" thickBot="1" x14ac:dyDescent="0.3">
      <c r="A90" s="30" t="s">
        <v>24</v>
      </c>
      <c r="B90" s="31">
        <v>71.760000000000005</v>
      </c>
      <c r="C90" s="39" t="s">
        <v>4</v>
      </c>
      <c r="D90" s="59">
        <v>0</v>
      </c>
      <c r="E90" s="40" t="s">
        <v>5</v>
      </c>
      <c r="F90" s="41">
        <f t="shared" si="19"/>
        <v>0</v>
      </c>
      <c r="G90" s="70"/>
      <c r="H90" s="114"/>
      <c r="I90" s="114"/>
      <c r="J90" s="114"/>
      <c r="K90" s="114"/>
      <c r="L90" s="114"/>
      <c r="M90" s="114"/>
    </row>
    <row r="91" spans="1:13" ht="15" customHeight="1" thickTop="1" x14ac:dyDescent="0.25">
      <c r="A91" s="62"/>
      <c r="B91" s="62"/>
      <c r="C91" s="62"/>
      <c r="D91" s="62"/>
      <c r="E91" s="62"/>
      <c r="F91" s="62"/>
      <c r="G91" s="32"/>
    </row>
    <row r="92" spans="1:13" s="100" customFormat="1" ht="30.75" customHeight="1" x14ac:dyDescent="0.25">
      <c r="A92" s="62"/>
      <c r="B92" s="62"/>
      <c r="C92" s="62"/>
      <c r="D92" s="62"/>
      <c r="E92" s="62"/>
      <c r="F92" s="62"/>
      <c r="G92" s="71"/>
      <c r="H92" s="94"/>
      <c r="I92" s="94"/>
      <c r="J92" s="94"/>
      <c r="K92" s="94"/>
      <c r="L92" s="94"/>
      <c r="M92" s="94"/>
    </row>
    <row r="93" spans="1:13" s="100" customFormat="1" ht="18.75" customHeight="1" x14ac:dyDescent="0.25">
      <c r="A93" s="143" t="s">
        <v>102</v>
      </c>
      <c r="B93" s="143"/>
      <c r="C93" s="143"/>
      <c r="D93" s="143"/>
      <c r="E93" s="143"/>
      <c r="F93" s="143"/>
      <c r="G93" s="71"/>
      <c r="H93" s="29"/>
      <c r="I93" s="29"/>
      <c r="J93" s="29"/>
      <c r="K93" s="29"/>
      <c r="L93" s="29"/>
      <c r="M93" s="29"/>
    </row>
    <row r="94" spans="1:13" ht="30.75" customHeight="1" x14ac:dyDescent="0.25">
      <c r="A94" s="144" t="s">
        <v>142</v>
      </c>
      <c r="B94" s="144"/>
      <c r="C94" s="144"/>
      <c r="D94" s="144"/>
      <c r="E94" s="144"/>
      <c r="F94" s="144"/>
      <c r="G94" s="94"/>
      <c r="H94" s="62"/>
      <c r="I94" s="62"/>
      <c r="J94" s="62"/>
      <c r="K94" s="62"/>
      <c r="L94" s="62"/>
      <c r="M94" s="62"/>
    </row>
    <row r="95" spans="1:13" ht="30.75" customHeight="1" x14ac:dyDescent="0.25">
      <c r="A95" s="144"/>
      <c r="B95" s="144"/>
      <c r="C95" s="144"/>
      <c r="D95" s="144"/>
      <c r="E95" s="144"/>
      <c r="F95" s="144"/>
      <c r="G95" s="68"/>
    </row>
    <row r="96" spans="1:13" ht="22.5" customHeight="1" x14ac:dyDescent="0.25">
      <c r="A96" s="145" t="s">
        <v>35</v>
      </c>
      <c r="B96" s="145"/>
      <c r="C96" s="145"/>
      <c r="D96" s="145"/>
      <c r="E96" s="42"/>
      <c r="F96" s="91">
        <f>SUM(F6:F49)+SUM(M6:M30)+SUM(M32:M43)+SUM(F70:F90)+SUM(M70:M79)</f>
        <v>0</v>
      </c>
      <c r="G96" s="32"/>
    </row>
    <row r="97" spans="1:14" ht="12" customHeight="1" x14ac:dyDescent="0.25">
      <c r="F97" s="87"/>
      <c r="G97" s="32"/>
      <c r="K97" s="111"/>
    </row>
    <row r="98" spans="1:14" ht="24" customHeight="1" x14ac:dyDescent="0.25">
      <c r="A98" s="92" t="s">
        <v>104</v>
      </c>
      <c r="B98" s="44"/>
      <c r="C98" s="44"/>
      <c r="D98" s="44"/>
      <c r="E98" s="58"/>
      <c r="F98" s="88">
        <f>IF(ISNA(VLOOKUP(F96,Rate!$A$2:$B$8,2)),0,VLOOKUP(F96,Rate!$A$2:$B$8,2))</f>
        <v>0</v>
      </c>
      <c r="H98" s="75"/>
      <c r="I98" s="75"/>
      <c r="J98" s="75"/>
      <c r="K98" s="75"/>
      <c r="L98" s="73"/>
      <c r="M98" s="74"/>
    </row>
    <row r="99" spans="1:14" s="100" customFormat="1" ht="16.5" customHeight="1" x14ac:dyDescent="0.25">
      <c r="A99" s="44"/>
      <c r="B99" s="44"/>
      <c r="C99" s="44"/>
      <c r="D99" s="44"/>
      <c r="E99" s="58"/>
      <c r="F99" s="89"/>
      <c r="G99" s="78"/>
      <c r="H99" s="79"/>
      <c r="I99" s="79"/>
      <c r="J99" s="79"/>
      <c r="K99" s="79"/>
      <c r="L99" s="80"/>
      <c r="M99" s="81"/>
    </row>
    <row r="100" spans="1:14" ht="18.75" customHeight="1" x14ac:dyDescent="0.25">
      <c r="A100" s="145" t="s">
        <v>141</v>
      </c>
      <c r="B100" s="145"/>
      <c r="C100" s="145"/>
      <c r="D100" s="145"/>
      <c r="E100" s="83"/>
      <c r="F100" s="90">
        <f>IF(AND(F96&gt;=5000,F96&lt;20000),F96*0.02,IF(F96&gt;=20000,F96*0.03,0))</f>
        <v>0</v>
      </c>
      <c r="H100" s="140"/>
      <c r="I100" s="140"/>
      <c r="J100" s="140"/>
      <c r="K100" s="140"/>
      <c r="L100" s="76"/>
      <c r="M100" s="76"/>
    </row>
    <row r="101" spans="1:14" ht="22.5" customHeight="1" x14ac:dyDescent="0.25">
      <c r="A101" s="107" t="s">
        <v>139</v>
      </c>
      <c r="B101" s="44"/>
      <c r="C101" s="44"/>
      <c r="D101" s="44"/>
      <c r="E101" s="83"/>
      <c r="F101" s="90">
        <f>IF(AND(SUM(F26:F32,M21:M23,M11:M14) &gt;= 10000, SUM(F26:F32,M21:M23,M11:M14) &lt; 20000, SUM(M11:M14) &gt;= 2500), SUM(F6:F7,M11:M14,M21:M23,F26:F32) * 0.06, IF(AND(SUM(F26:F32,M21:M23,M11:M14) &gt;= 10000, SUM(M11:M14) &lt; 5000), SUM(F6:F7,M11:M14,M21:M23,F26:F32) * 0.06, IF(AND(SUM(F26:F32,M21:M23,M11:M14) &gt;= 20000, SUM(F26:F32,M21:M23,M11:M14) &lt; 40000, SUM(M11:M14) &gt;= 5000), SUM(F6:F7,M11:M14,M21:M23,F26:F32) * 0.08, IF(AND(SUM(F26:F32,M21:M23,M11:M14) &gt;= 20000, SUM(M11:M14) &lt; 7500), SUM(F6:F7,M11:M14,M21:M23,F26:F32) * 0.08, IF(AND(SUM(F26:F32,M21:M23,M11:M14) &gt;= 40000, SUM(M11:M14) &gt;= 7500), SUM(F6:F7,M11:M14,M21:M23,F26:F32) * 0.12, 0)))))</f>
        <v>0</v>
      </c>
      <c r="G101" s="104"/>
      <c r="H101" s="77"/>
      <c r="I101" s="77"/>
      <c r="J101" s="77"/>
      <c r="K101" s="77"/>
      <c r="L101" s="76"/>
      <c r="M101" s="76"/>
    </row>
    <row r="102" spans="1:14" ht="22.5" customHeight="1" x14ac:dyDescent="0.25">
      <c r="A102" s="141" t="s">
        <v>105</v>
      </c>
      <c r="B102" s="141"/>
      <c r="C102" s="141"/>
      <c r="D102" s="141"/>
      <c r="E102" s="84"/>
      <c r="F102" s="91">
        <f>F96*F98 + F100 + F101</f>
        <v>0</v>
      </c>
      <c r="G102" s="67"/>
      <c r="H102" s="108"/>
      <c r="I102" s="108"/>
      <c r="J102" s="108"/>
      <c r="K102" s="108"/>
      <c r="L102" s="76"/>
      <c r="M102" s="76"/>
    </row>
    <row r="103" spans="1:14" ht="22.5" customHeight="1" x14ac:dyDescent="0.25">
      <c r="A103" s="141" t="s">
        <v>106</v>
      </c>
      <c r="B103" s="141"/>
      <c r="C103" s="141"/>
      <c r="D103" s="141"/>
      <c r="E103" s="84"/>
      <c r="F103" s="91">
        <f>F96*F98 + F101</f>
        <v>0</v>
      </c>
      <c r="G103" s="67"/>
      <c r="H103" s="77"/>
      <c r="I103" s="77"/>
      <c r="J103" s="77"/>
      <c r="K103" s="77"/>
      <c r="L103" s="76"/>
      <c r="M103" s="76"/>
    </row>
    <row r="104" spans="1:14" ht="22.5" customHeight="1" x14ac:dyDescent="0.25">
      <c r="A104" s="86"/>
      <c r="B104" s="86"/>
      <c r="C104" s="86"/>
      <c r="D104" s="86"/>
      <c r="E104" s="84"/>
      <c r="F104" s="82"/>
      <c r="G104" s="67"/>
      <c r="H104" s="77"/>
      <c r="I104" s="77"/>
      <c r="J104" s="77"/>
      <c r="K104" s="77"/>
      <c r="L104" s="76"/>
      <c r="M104" s="76"/>
    </row>
    <row r="105" spans="1:14" ht="22.5" customHeight="1" x14ac:dyDescent="0.25">
      <c r="A105" s="86"/>
      <c r="B105" s="86"/>
      <c r="C105" s="86"/>
      <c r="D105" s="86"/>
      <c r="E105" s="84"/>
      <c r="F105" s="82"/>
      <c r="G105" s="67"/>
      <c r="H105" s="77"/>
      <c r="I105" s="77"/>
      <c r="J105" s="77"/>
      <c r="K105" s="77"/>
      <c r="L105" s="76"/>
      <c r="M105" s="76"/>
    </row>
    <row r="106" spans="1:14" ht="39.75" customHeight="1" x14ac:dyDescent="0.25">
      <c r="A106" s="114" t="s">
        <v>44</v>
      </c>
      <c r="B106" s="114"/>
      <c r="C106" s="114"/>
      <c r="D106" s="114"/>
      <c r="E106" s="114"/>
      <c r="F106" s="114"/>
      <c r="G106" s="104"/>
      <c r="H106" s="108"/>
      <c r="I106" s="108"/>
      <c r="J106" s="108"/>
      <c r="K106" s="108"/>
      <c r="L106" s="76"/>
      <c r="M106" s="76"/>
    </row>
    <row r="107" spans="1:14" ht="15.75" customHeight="1" x14ac:dyDescent="0.25">
      <c r="A107" s="43" t="s">
        <v>52</v>
      </c>
      <c r="B107" s="102"/>
      <c r="C107" s="102"/>
      <c r="D107" s="102"/>
      <c r="E107" s="102"/>
      <c r="F107" s="102"/>
      <c r="G107" s="104"/>
      <c r="H107" s="45"/>
      <c r="I107" s="45"/>
      <c r="J107" s="45"/>
      <c r="K107" s="45"/>
      <c r="L107" s="45"/>
      <c r="M107" s="45"/>
      <c r="N107" s="101"/>
    </row>
    <row r="108" spans="1:14" ht="29.25" customHeight="1" x14ac:dyDescent="0.25">
      <c r="A108" s="114" t="s">
        <v>143</v>
      </c>
      <c r="B108" s="114"/>
      <c r="C108" s="114"/>
      <c r="D108" s="114"/>
      <c r="E108" s="114"/>
      <c r="F108" s="114"/>
      <c r="G108" s="104"/>
      <c r="H108" s="47"/>
      <c r="I108" s="47"/>
      <c r="J108" s="47"/>
      <c r="K108" s="47"/>
      <c r="L108" s="47"/>
      <c r="M108" s="47"/>
    </row>
    <row r="109" spans="1:14" ht="36" customHeight="1" x14ac:dyDescent="0.25">
      <c r="A109" s="114"/>
      <c r="B109" s="114"/>
      <c r="C109" s="114"/>
      <c r="D109" s="114"/>
      <c r="E109" s="114"/>
      <c r="F109" s="114"/>
      <c r="G109" s="104"/>
      <c r="H109" s="85"/>
      <c r="I109" s="85"/>
      <c r="J109" s="85"/>
      <c r="K109" s="85"/>
      <c r="L109" s="85"/>
      <c r="M109" s="85"/>
    </row>
    <row r="110" spans="1:14" ht="49.5" customHeight="1" x14ac:dyDescent="0.25">
      <c r="A110" s="114" t="s">
        <v>55</v>
      </c>
      <c r="B110" s="114"/>
      <c r="C110" s="114"/>
      <c r="D110" s="114"/>
      <c r="E110" s="114"/>
      <c r="F110" s="114"/>
      <c r="G110" s="85"/>
      <c r="H110" s="105"/>
      <c r="I110" s="105"/>
      <c r="J110" s="105"/>
      <c r="K110" s="105"/>
      <c r="L110" s="105"/>
      <c r="M110" s="105"/>
    </row>
    <row r="111" spans="1:14" ht="18.75" customHeight="1" x14ac:dyDescent="0.25">
      <c r="A111" s="69"/>
      <c r="B111" s="69"/>
      <c r="C111" s="69"/>
      <c r="D111" s="69"/>
      <c r="E111" s="46"/>
      <c r="F111" s="46"/>
      <c r="G111" s="106"/>
      <c r="H111" s="105"/>
      <c r="I111" s="105"/>
      <c r="J111" s="105"/>
      <c r="K111" s="105"/>
      <c r="L111" s="105"/>
      <c r="M111" s="105"/>
    </row>
    <row r="112" spans="1:14" ht="73.5" customHeight="1" x14ac:dyDescent="0.25">
      <c r="A112" s="142" t="s">
        <v>53</v>
      </c>
      <c r="B112" s="142"/>
      <c r="C112" s="142"/>
      <c r="D112" s="142"/>
      <c r="E112" s="142"/>
      <c r="F112" s="142"/>
      <c r="G112" s="106"/>
      <c r="H112" s="104"/>
      <c r="I112" s="104"/>
      <c r="J112" s="104"/>
      <c r="K112" s="104"/>
      <c r="L112" s="104"/>
      <c r="M112" s="104"/>
    </row>
    <row r="113" spans="1:13" ht="87" customHeight="1" x14ac:dyDescent="0.25">
      <c r="A113" s="146" t="s">
        <v>56</v>
      </c>
      <c r="B113" s="146"/>
      <c r="C113" s="146"/>
      <c r="D113" s="146"/>
      <c r="E113" s="146"/>
      <c r="F113" s="146"/>
      <c r="G113" s="105"/>
      <c r="H113" s="106"/>
      <c r="I113" s="106"/>
      <c r="J113" s="106"/>
      <c r="K113" s="106"/>
      <c r="L113" s="106"/>
      <c r="M113" s="106"/>
    </row>
    <row r="114" spans="1:13" x14ac:dyDescent="0.25">
      <c r="A114" s="32"/>
      <c r="B114" s="104"/>
      <c r="C114" s="104"/>
      <c r="D114" s="104"/>
      <c r="E114" s="103"/>
      <c r="F114" s="104"/>
      <c r="G114" s="48"/>
      <c r="H114" s="104"/>
      <c r="I114" s="104"/>
      <c r="J114" s="104"/>
      <c r="K114" s="104"/>
      <c r="L114" s="104"/>
      <c r="M114" s="104"/>
    </row>
    <row r="115" spans="1:13" ht="72.75" customHeight="1" x14ac:dyDescent="0.25">
      <c r="A115" s="142" t="s">
        <v>140</v>
      </c>
      <c r="B115" s="142"/>
      <c r="C115" s="142"/>
      <c r="D115" s="142"/>
      <c r="E115" s="142"/>
      <c r="F115" s="142"/>
      <c r="G115" s="106"/>
      <c r="H115" s="104"/>
      <c r="I115" s="104"/>
      <c r="J115" s="104"/>
      <c r="K115" s="104"/>
      <c r="L115" s="104"/>
      <c r="M115" s="104"/>
    </row>
    <row r="116" spans="1:13" x14ac:dyDescent="0.25">
      <c r="A116" s="142"/>
      <c r="B116" s="142"/>
      <c r="C116" s="142"/>
      <c r="D116" s="142"/>
      <c r="E116" s="142"/>
      <c r="F116" s="142"/>
      <c r="G116" s="104"/>
      <c r="H116" s="104"/>
      <c r="I116" s="104"/>
      <c r="J116" s="104"/>
      <c r="K116" s="104"/>
      <c r="L116" s="104"/>
      <c r="M116" s="104"/>
    </row>
    <row r="117" spans="1:13" x14ac:dyDescent="0.25">
      <c r="A117" s="142"/>
      <c r="B117" s="142"/>
      <c r="C117" s="142"/>
      <c r="D117" s="142"/>
      <c r="E117" s="142"/>
      <c r="F117" s="142"/>
      <c r="G117" s="104"/>
      <c r="H117" s="104"/>
      <c r="I117" s="104"/>
      <c r="J117" s="104"/>
      <c r="K117" s="104"/>
      <c r="L117" s="104"/>
      <c r="M117" s="104"/>
    </row>
  </sheetData>
  <sheetProtection algorithmName="SHA-512" hashValue="aWERVvVRvoo3HRd64qplwGCXirSp/d/gzB5yXsPoOcivExDOlYSddjP8fUrs/IGGXWU68HAhOqmFHZ+C629fww==" saltValue="VjiwKERZ6lg9MVXIQg+/zA==" spinCount="100000" sheet="1" selectLockedCells="1"/>
  <mergeCells count="51">
    <mergeCell ref="A113:F113"/>
    <mergeCell ref="A115:F117"/>
    <mergeCell ref="A100:D100"/>
    <mergeCell ref="A110:F110"/>
    <mergeCell ref="A102:D102"/>
    <mergeCell ref="H100:K100"/>
    <mergeCell ref="A103:D103"/>
    <mergeCell ref="A112:F112"/>
    <mergeCell ref="A93:F93"/>
    <mergeCell ref="A94:F95"/>
    <mergeCell ref="A108:F109"/>
    <mergeCell ref="A96:D96"/>
    <mergeCell ref="A106:F106"/>
    <mergeCell ref="A1:M1"/>
    <mergeCell ref="H78:H79"/>
    <mergeCell ref="I78:I79"/>
    <mergeCell ref="J78:J79"/>
    <mergeCell ref="K78:K79"/>
    <mergeCell ref="L78:L79"/>
    <mergeCell ref="M78:M79"/>
    <mergeCell ref="L70:L71"/>
    <mergeCell ref="K70:K71"/>
    <mergeCell ref="K72:K73"/>
    <mergeCell ref="I74:I75"/>
    <mergeCell ref="J74:J75"/>
    <mergeCell ref="A3:M3"/>
    <mergeCell ref="A2:E2"/>
    <mergeCell ref="A4:M4"/>
    <mergeCell ref="H31:M31"/>
    <mergeCell ref="L72:L73"/>
    <mergeCell ref="I70:I71"/>
    <mergeCell ref="H76:H77"/>
    <mergeCell ref="K74:K75"/>
    <mergeCell ref="K76:K77"/>
    <mergeCell ref="J70:J71"/>
    <mergeCell ref="M70:M71"/>
    <mergeCell ref="H81:M83"/>
    <mergeCell ref="H88:M90"/>
    <mergeCell ref="M74:M75"/>
    <mergeCell ref="H74:H75"/>
    <mergeCell ref="I76:I77"/>
    <mergeCell ref="J76:J77"/>
    <mergeCell ref="H70:H71"/>
    <mergeCell ref="M76:M77"/>
    <mergeCell ref="M72:M73"/>
    <mergeCell ref="H84:M85"/>
    <mergeCell ref="L76:L77"/>
    <mergeCell ref="L74:L75"/>
    <mergeCell ref="H72:H73"/>
    <mergeCell ref="I72:I73"/>
    <mergeCell ref="J72:J73"/>
  </mergeCells>
  <dataValidations count="1">
    <dataValidation type="whole" operator="greaterThanOrEqual" allowBlank="1" showErrorMessage="1" error="Please only enter whole quantities" sqref="D6:D49 K9:K30 K32:K43 D70:D90" xr:uid="{00000000-0002-0000-0000-000000000000}">
      <formula1>0</formula1>
    </dataValidation>
  </dataValidations>
  <printOptions horizontalCentered="1"/>
  <pageMargins left="0" right="0" top="0" bottom="0.25" header="0.3" footer="0.05"/>
  <pageSetup scale="50" fitToHeight="0" orientation="portrait" r:id="rId1"/>
  <headerFooter>
    <oddFooter>&amp;R&amp;8Page &amp;P of &amp;N</oddFooter>
  </headerFooter>
  <rowBreaks count="1" manualBreakCount="1">
    <brk id="5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G94"/>
  <sheetViews>
    <sheetView workbookViewId="0">
      <selection activeCell="B12" sqref="B12"/>
    </sheetView>
  </sheetViews>
  <sheetFormatPr defaultColWidth="11.42578125" defaultRowHeight="15" x14ac:dyDescent="0.25"/>
  <cols>
    <col min="1" max="1" width="9.7109375" style="1" customWidth="1"/>
    <col min="2" max="2" width="12.7109375" style="1" bestFit="1" customWidth="1"/>
    <col min="3" max="16384" width="11.42578125" style="1"/>
  </cols>
  <sheetData>
    <row r="1" spans="1:7" ht="13.5" customHeight="1" thickBot="1" x14ac:dyDescent="0.3">
      <c r="A1" s="2" t="s">
        <v>45</v>
      </c>
      <c r="B1" s="3" t="s">
        <v>46</v>
      </c>
      <c r="C1" s="4" t="s">
        <v>47</v>
      </c>
    </row>
    <row r="2" spans="1:7" x14ac:dyDescent="0.25">
      <c r="A2" s="5">
        <v>-999999</v>
      </c>
      <c r="B2" s="6">
        <v>0</v>
      </c>
      <c r="C2" s="7">
        <v>0</v>
      </c>
    </row>
    <row r="3" spans="1:7" x14ac:dyDescent="0.25">
      <c r="A3" s="5">
        <v>5000</v>
      </c>
      <c r="B3" s="6">
        <v>0.05</v>
      </c>
      <c r="C3" s="7">
        <v>0</v>
      </c>
      <c r="G3" s="8" t="s">
        <v>48</v>
      </c>
    </row>
    <row r="4" spans="1:7" x14ac:dyDescent="0.25">
      <c r="A4" s="5">
        <v>10000</v>
      </c>
      <c r="B4" s="6">
        <v>0.06</v>
      </c>
      <c r="C4" s="7">
        <v>0</v>
      </c>
    </row>
    <row r="5" spans="1:7" x14ac:dyDescent="0.25">
      <c r="A5" s="5">
        <v>20000</v>
      </c>
      <c r="B5" s="6">
        <v>7.0000000000000007E-2</v>
      </c>
      <c r="C5" s="7">
        <v>0</v>
      </c>
      <c r="G5" s="9">
        <v>1E-3</v>
      </c>
    </row>
    <row r="6" spans="1:7" x14ac:dyDescent="0.25">
      <c r="A6" s="5">
        <v>40000</v>
      </c>
      <c r="B6" s="6">
        <v>0.08</v>
      </c>
      <c r="C6" s="7">
        <v>0</v>
      </c>
      <c r="G6" s="9">
        <f t="shared" ref="G6:G37" si="0">G5+0.01%</f>
        <v>1.1000000000000001E-3</v>
      </c>
    </row>
    <row r="7" spans="1:7" ht="13.5" customHeight="1" x14ac:dyDescent="0.25">
      <c r="A7" s="5">
        <v>70000</v>
      </c>
      <c r="B7" s="6">
        <v>0.09</v>
      </c>
      <c r="C7" s="7">
        <v>0</v>
      </c>
      <c r="G7" s="9">
        <f t="shared" si="0"/>
        <v>1.2000000000000001E-3</v>
      </c>
    </row>
    <row r="8" spans="1:7" x14ac:dyDescent="0.25">
      <c r="A8" s="5">
        <v>100000</v>
      </c>
      <c r="B8" s="6">
        <v>0.1</v>
      </c>
      <c r="C8" s="7">
        <v>0</v>
      </c>
      <c r="G8" s="9">
        <f t="shared" si="0"/>
        <v>1.3000000000000002E-3</v>
      </c>
    </row>
    <row r="9" spans="1:7" x14ac:dyDescent="0.25">
      <c r="G9" s="9">
        <f t="shared" si="0"/>
        <v>1.4000000000000002E-3</v>
      </c>
    </row>
    <row r="10" spans="1:7" x14ac:dyDescent="0.25">
      <c r="G10" s="9">
        <f t="shared" si="0"/>
        <v>1.5000000000000002E-3</v>
      </c>
    </row>
    <row r="11" spans="1:7" x14ac:dyDescent="0.25">
      <c r="G11" s="9">
        <f t="shared" si="0"/>
        <v>1.6000000000000003E-3</v>
      </c>
    </row>
    <row r="12" spans="1:7" x14ac:dyDescent="0.25">
      <c r="G12" s="9">
        <f t="shared" si="0"/>
        <v>1.7000000000000003E-3</v>
      </c>
    </row>
    <row r="13" spans="1:7" x14ac:dyDescent="0.25">
      <c r="G13" s="9">
        <f t="shared" si="0"/>
        <v>1.8000000000000004E-3</v>
      </c>
    </row>
    <row r="14" spans="1:7" x14ac:dyDescent="0.25">
      <c r="G14" s="9">
        <f t="shared" si="0"/>
        <v>1.9000000000000004E-3</v>
      </c>
    </row>
    <row r="15" spans="1:7" x14ac:dyDescent="0.25">
      <c r="G15" s="9">
        <f t="shared" si="0"/>
        <v>2.0000000000000005E-3</v>
      </c>
    </row>
    <row r="16" spans="1:7" x14ac:dyDescent="0.25">
      <c r="G16" s="9">
        <f t="shared" si="0"/>
        <v>2.1000000000000003E-3</v>
      </c>
    </row>
    <row r="17" spans="7:7" x14ac:dyDescent="0.25">
      <c r="G17" s="9">
        <f t="shared" si="0"/>
        <v>2.2000000000000001E-3</v>
      </c>
    </row>
    <row r="18" spans="7:7" x14ac:dyDescent="0.25">
      <c r="G18" s="9">
        <f t="shared" si="0"/>
        <v>2.3E-3</v>
      </c>
    </row>
    <row r="19" spans="7:7" x14ac:dyDescent="0.25">
      <c r="G19" s="9">
        <f t="shared" si="0"/>
        <v>2.3999999999999998E-3</v>
      </c>
    </row>
    <row r="20" spans="7:7" x14ac:dyDescent="0.25">
      <c r="G20" s="9">
        <f t="shared" si="0"/>
        <v>2.4999999999999996E-3</v>
      </c>
    </row>
    <row r="21" spans="7:7" x14ac:dyDescent="0.25">
      <c r="G21" s="9">
        <f t="shared" si="0"/>
        <v>2.5999999999999994E-3</v>
      </c>
    </row>
    <row r="22" spans="7:7" x14ac:dyDescent="0.25">
      <c r="G22" s="9">
        <f t="shared" si="0"/>
        <v>2.6999999999999993E-3</v>
      </c>
    </row>
    <row r="23" spans="7:7" x14ac:dyDescent="0.25">
      <c r="G23" s="9">
        <f t="shared" si="0"/>
        <v>2.7999999999999991E-3</v>
      </c>
    </row>
    <row r="24" spans="7:7" x14ac:dyDescent="0.25">
      <c r="G24" s="9">
        <f t="shared" si="0"/>
        <v>2.8999999999999989E-3</v>
      </c>
    </row>
    <row r="25" spans="7:7" x14ac:dyDescent="0.25">
      <c r="G25" s="9">
        <f t="shared" si="0"/>
        <v>2.9999999999999988E-3</v>
      </c>
    </row>
    <row r="26" spans="7:7" x14ac:dyDescent="0.25">
      <c r="G26" s="9">
        <f t="shared" si="0"/>
        <v>3.0999999999999986E-3</v>
      </c>
    </row>
    <row r="27" spans="7:7" x14ac:dyDescent="0.25">
      <c r="G27" s="9">
        <f t="shared" si="0"/>
        <v>3.1999999999999984E-3</v>
      </c>
    </row>
    <row r="28" spans="7:7" x14ac:dyDescent="0.25">
      <c r="G28" s="9">
        <f t="shared" si="0"/>
        <v>3.2999999999999982E-3</v>
      </c>
    </row>
    <row r="29" spans="7:7" x14ac:dyDescent="0.25">
      <c r="G29" s="9">
        <f t="shared" si="0"/>
        <v>3.3999999999999981E-3</v>
      </c>
    </row>
    <row r="30" spans="7:7" x14ac:dyDescent="0.25">
      <c r="G30" s="9">
        <f t="shared" si="0"/>
        <v>3.4999999999999979E-3</v>
      </c>
    </row>
    <row r="31" spans="7:7" x14ac:dyDescent="0.25">
      <c r="G31" s="9">
        <f t="shared" si="0"/>
        <v>3.5999999999999977E-3</v>
      </c>
    </row>
    <row r="32" spans="7:7" x14ac:dyDescent="0.25">
      <c r="G32" s="9">
        <f t="shared" si="0"/>
        <v>3.6999999999999976E-3</v>
      </c>
    </row>
    <row r="33" spans="7:7" x14ac:dyDescent="0.25">
      <c r="G33" s="9">
        <f t="shared" si="0"/>
        <v>3.7999999999999974E-3</v>
      </c>
    </row>
    <row r="34" spans="7:7" x14ac:dyDescent="0.25">
      <c r="G34" s="9">
        <f t="shared" si="0"/>
        <v>3.8999999999999972E-3</v>
      </c>
    </row>
    <row r="35" spans="7:7" x14ac:dyDescent="0.25">
      <c r="G35" s="9">
        <f t="shared" si="0"/>
        <v>3.9999999999999975E-3</v>
      </c>
    </row>
    <row r="36" spans="7:7" x14ac:dyDescent="0.25">
      <c r="G36" s="9">
        <f t="shared" si="0"/>
        <v>4.0999999999999977E-3</v>
      </c>
    </row>
    <row r="37" spans="7:7" x14ac:dyDescent="0.25">
      <c r="G37" s="9">
        <f t="shared" si="0"/>
        <v>4.199999999999998E-3</v>
      </c>
    </row>
    <row r="38" spans="7:7" x14ac:dyDescent="0.25">
      <c r="G38" s="9">
        <f t="shared" ref="G38:G69" si="1">G37+0.01%</f>
        <v>4.2999999999999983E-3</v>
      </c>
    </row>
    <row r="39" spans="7:7" x14ac:dyDescent="0.25">
      <c r="G39" s="9">
        <f t="shared" si="1"/>
        <v>4.3999999999999985E-3</v>
      </c>
    </row>
    <row r="40" spans="7:7" x14ac:dyDescent="0.25">
      <c r="G40" s="9">
        <f t="shared" si="1"/>
        <v>4.4999999999999988E-3</v>
      </c>
    </row>
    <row r="41" spans="7:7" x14ac:dyDescent="0.25">
      <c r="G41" s="9">
        <f t="shared" si="1"/>
        <v>4.5999999999999991E-3</v>
      </c>
    </row>
    <row r="42" spans="7:7" x14ac:dyDescent="0.25">
      <c r="G42" s="9">
        <f t="shared" si="1"/>
        <v>4.6999999999999993E-3</v>
      </c>
    </row>
    <row r="43" spans="7:7" x14ac:dyDescent="0.25">
      <c r="G43" s="9">
        <f t="shared" si="1"/>
        <v>4.7999999999999996E-3</v>
      </c>
    </row>
    <row r="44" spans="7:7" x14ac:dyDescent="0.25">
      <c r="G44" s="9">
        <f t="shared" si="1"/>
        <v>4.8999999999999998E-3</v>
      </c>
    </row>
    <row r="45" spans="7:7" x14ac:dyDescent="0.25">
      <c r="G45" s="9">
        <f t="shared" si="1"/>
        <v>5.0000000000000001E-3</v>
      </c>
    </row>
    <row r="46" spans="7:7" x14ac:dyDescent="0.25">
      <c r="G46" s="9">
        <f t="shared" si="1"/>
        <v>5.1000000000000004E-3</v>
      </c>
    </row>
    <row r="47" spans="7:7" x14ac:dyDescent="0.25">
      <c r="G47" s="9">
        <f t="shared" si="1"/>
        <v>5.2000000000000006E-3</v>
      </c>
    </row>
    <row r="48" spans="7:7" x14ac:dyDescent="0.25">
      <c r="G48" s="9">
        <f t="shared" si="1"/>
        <v>5.3000000000000009E-3</v>
      </c>
    </row>
    <row r="49" spans="7:7" x14ac:dyDescent="0.25">
      <c r="G49" s="9">
        <f t="shared" si="1"/>
        <v>5.4000000000000012E-3</v>
      </c>
    </row>
    <row r="50" spans="7:7" x14ac:dyDescent="0.25">
      <c r="G50" s="9">
        <f t="shared" si="1"/>
        <v>5.5000000000000014E-3</v>
      </c>
    </row>
    <row r="51" spans="7:7" x14ac:dyDescent="0.25">
      <c r="G51" s="9">
        <f t="shared" si="1"/>
        <v>5.6000000000000017E-3</v>
      </c>
    </row>
    <row r="52" spans="7:7" x14ac:dyDescent="0.25">
      <c r="G52" s="9">
        <f t="shared" si="1"/>
        <v>5.7000000000000019E-3</v>
      </c>
    </row>
    <row r="53" spans="7:7" x14ac:dyDescent="0.25">
      <c r="G53" s="9">
        <f t="shared" si="1"/>
        <v>5.8000000000000022E-3</v>
      </c>
    </row>
    <row r="54" spans="7:7" x14ac:dyDescent="0.25">
      <c r="G54" s="9">
        <f t="shared" si="1"/>
        <v>5.9000000000000025E-3</v>
      </c>
    </row>
    <row r="55" spans="7:7" x14ac:dyDescent="0.25">
      <c r="G55" s="9">
        <f t="shared" si="1"/>
        <v>6.0000000000000027E-3</v>
      </c>
    </row>
    <row r="56" spans="7:7" x14ac:dyDescent="0.25">
      <c r="G56" s="9">
        <f t="shared" si="1"/>
        <v>6.100000000000003E-3</v>
      </c>
    </row>
    <row r="57" spans="7:7" x14ac:dyDescent="0.25">
      <c r="G57" s="9">
        <f t="shared" si="1"/>
        <v>6.2000000000000033E-3</v>
      </c>
    </row>
    <row r="58" spans="7:7" x14ac:dyDescent="0.25">
      <c r="G58" s="9">
        <f t="shared" si="1"/>
        <v>6.3000000000000035E-3</v>
      </c>
    </row>
    <row r="59" spans="7:7" x14ac:dyDescent="0.25">
      <c r="G59" s="9">
        <f t="shared" si="1"/>
        <v>6.4000000000000038E-3</v>
      </c>
    </row>
    <row r="60" spans="7:7" x14ac:dyDescent="0.25">
      <c r="G60" s="9">
        <f t="shared" si="1"/>
        <v>6.500000000000004E-3</v>
      </c>
    </row>
    <row r="61" spans="7:7" x14ac:dyDescent="0.25">
      <c r="G61" s="9">
        <f t="shared" si="1"/>
        <v>6.6000000000000043E-3</v>
      </c>
    </row>
    <row r="62" spans="7:7" x14ac:dyDescent="0.25">
      <c r="G62" s="9">
        <f t="shared" si="1"/>
        <v>6.7000000000000046E-3</v>
      </c>
    </row>
    <row r="63" spans="7:7" x14ac:dyDescent="0.25">
      <c r="G63" s="9">
        <f t="shared" si="1"/>
        <v>6.8000000000000048E-3</v>
      </c>
    </row>
    <row r="64" spans="7:7" x14ac:dyDescent="0.25">
      <c r="G64" s="9">
        <f t="shared" si="1"/>
        <v>6.9000000000000051E-3</v>
      </c>
    </row>
    <row r="65" spans="7:7" x14ac:dyDescent="0.25">
      <c r="G65" s="9">
        <f t="shared" si="1"/>
        <v>7.0000000000000053E-3</v>
      </c>
    </row>
    <row r="66" spans="7:7" x14ac:dyDescent="0.25">
      <c r="G66" s="9">
        <f t="shared" si="1"/>
        <v>7.1000000000000056E-3</v>
      </c>
    </row>
    <row r="67" spans="7:7" x14ac:dyDescent="0.25">
      <c r="G67" s="9">
        <f t="shared" si="1"/>
        <v>7.2000000000000059E-3</v>
      </c>
    </row>
    <row r="68" spans="7:7" x14ac:dyDescent="0.25">
      <c r="G68" s="9">
        <f t="shared" si="1"/>
        <v>7.3000000000000061E-3</v>
      </c>
    </row>
    <row r="69" spans="7:7" x14ac:dyDescent="0.25">
      <c r="G69" s="9">
        <f t="shared" si="1"/>
        <v>7.4000000000000064E-3</v>
      </c>
    </row>
    <row r="70" spans="7:7" x14ac:dyDescent="0.25">
      <c r="G70" s="9">
        <f t="shared" ref="G70:G94" si="2">G69+0.01%</f>
        <v>7.5000000000000067E-3</v>
      </c>
    </row>
    <row r="71" spans="7:7" x14ac:dyDescent="0.25">
      <c r="G71" s="9">
        <f t="shared" si="2"/>
        <v>7.6000000000000069E-3</v>
      </c>
    </row>
    <row r="72" spans="7:7" x14ac:dyDescent="0.25">
      <c r="G72" s="9">
        <f t="shared" si="2"/>
        <v>7.7000000000000072E-3</v>
      </c>
    </row>
    <row r="73" spans="7:7" x14ac:dyDescent="0.25">
      <c r="G73" s="9">
        <f t="shared" si="2"/>
        <v>7.8000000000000074E-3</v>
      </c>
    </row>
    <row r="74" spans="7:7" x14ac:dyDescent="0.25">
      <c r="G74" s="9">
        <f t="shared" si="2"/>
        <v>7.9000000000000077E-3</v>
      </c>
    </row>
    <row r="75" spans="7:7" x14ac:dyDescent="0.25">
      <c r="G75" s="9">
        <f t="shared" si="2"/>
        <v>8.0000000000000071E-3</v>
      </c>
    </row>
    <row r="76" spans="7:7" x14ac:dyDescent="0.25">
      <c r="G76" s="9">
        <f t="shared" si="2"/>
        <v>8.1000000000000065E-3</v>
      </c>
    </row>
    <row r="77" spans="7:7" x14ac:dyDescent="0.25">
      <c r="G77" s="9">
        <f t="shared" si="2"/>
        <v>8.2000000000000059E-3</v>
      </c>
    </row>
    <row r="78" spans="7:7" x14ac:dyDescent="0.25">
      <c r="G78" s="9">
        <f t="shared" si="2"/>
        <v>8.3000000000000053E-3</v>
      </c>
    </row>
    <row r="79" spans="7:7" x14ac:dyDescent="0.25">
      <c r="G79" s="9">
        <f t="shared" si="2"/>
        <v>8.4000000000000047E-3</v>
      </c>
    </row>
    <row r="80" spans="7:7" x14ac:dyDescent="0.25">
      <c r="G80" s="9">
        <f t="shared" si="2"/>
        <v>8.5000000000000041E-3</v>
      </c>
    </row>
    <row r="81" spans="7:7" x14ac:dyDescent="0.25">
      <c r="G81" s="9">
        <f t="shared" si="2"/>
        <v>8.6000000000000035E-3</v>
      </c>
    </row>
    <row r="82" spans="7:7" x14ac:dyDescent="0.25">
      <c r="G82" s="9">
        <f t="shared" si="2"/>
        <v>8.7000000000000029E-3</v>
      </c>
    </row>
    <row r="83" spans="7:7" x14ac:dyDescent="0.25">
      <c r="G83" s="9">
        <f t="shared" si="2"/>
        <v>8.8000000000000023E-3</v>
      </c>
    </row>
    <row r="84" spans="7:7" x14ac:dyDescent="0.25">
      <c r="G84" s="9">
        <f t="shared" si="2"/>
        <v>8.9000000000000017E-3</v>
      </c>
    </row>
    <row r="85" spans="7:7" x14ac:dyDescent="0.25">
      <c r="G85" s="9">
        <f t="shared" si="2"/>
        <v>9.0000000000000011E-3</v>
      </c>
    </row>
    <row r="86" spans="7:7" x14ac:dyDescent="0.25">
      <c r="G86" s="9">
        <f t="shared" si="2"/>
        <v>9.1000000000000004E-3</v>
      </c>
    </row>
    <row r="87" spans="7:7" x14ac:dyDescent="0.25">
      <c r="G87" s="9">
        <f t="shared" si="2"/>
        <v>9.1999999999999998E-3</v>
      </c>
    </row>
    <row r="88" spans="7:7" x14ac:dyDescent="0.25">
      <c r="G88" s="9">
        <f t="shared" si="2"/>
        <v>9.2999999999999992E-3</v>
      </c>
    </row>
    <row r="89" spans="7:7" x14ac:dyDescent="0.25">
      <c r="G89" s="9">
        <f t="shared" si="2"/>
        <v>9.3999999999999986E-3</v>
      </c>
    </row>
    <row r="90" spans="7:7" x14ac:dyDescent="0.25">
      <c r="G90" s="9">
        <f t="shared" si="2"/>
        <v>9.499999999999998E-3</v>
      </c>
    </row>
    <row r="91" spans="7:7" x14ac:dyDescent="0.25">
      <c r="G91" s="9">
        <f t="shared" si="2"/>
        <v>9.5999999999999974E-3</v>
      </c>
    </row>
    <row r="92" spans="7:7" x14ac:dyDescent="0.25">
      <c r="G92" s="9">
        <f t="shared" si="2"/>
        <v>9.6999999999999968E-3</v>
      </c>
    </row>
    <row r="93" spans="7:7" x14ac:dyDescent="0.25">
      <c r="G93" s="9">
        <f t="shared" si="2"/>
        <v>9.7999999999999962E-3</v>
      </c>
    </row>
    <row r="94" spans="7:7" x14ac:dyDescent="0.25">
      <c r="G94" s="9">
        <f t="shared" si="2"/>
        <v>9.8999999999999956E-3</v>
      </c>
    </row>
  </sheetData>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Golf Worksheet</vt:lpstr>
      <vt:lpstr>Rate</vt:lpstr>
    </vt:vector>
  </TitlesOfParts>
  <Company>Syngenta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Syngenta</dc:creator>
  <cp:lastModifiedBy>Johnson, Eric</cp:lastModifiedBy>
  <cp:lastPrinted>2019-08-14T18:33:35Z</cp:lastPrinted>
  <dcterms:created xsi:type="dcterms:W3CDTF">2014-09-02T19:01:58Z</dcterms:created>
  <dcterms:modified xsi:type="dcterms:W3CDTF">2020-09-04T17:20:38Z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Golf Worksheet.xlsx</vt:lpwstr>
  </property>
</Properties>
</file>