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G:\SePRO One Sales &amp; Marketing\_Archive\T&amp;O\T&amp;O Personal Folders\Brotherton, Mark\Programs\FY20\Pinnacle\"/>
    </mc:Choice>
  </mc:AlternateContent>
  <xr:revisionPtr revIDLastSave="0" documentId="13_ncr:1_{E17E64A0-B593-44E2-A5A9-16D59C3D8781}" xr6:coauthVersionLast="45" xr6:coauthVersionMax="45" xr10:uidLastSave="{00000000-0000-0000-0000-000000000000}"/>
  <workbookProtection workbookAlgorithmName="SHA-512" workbookHashValue="sOPMW+plLQTApaypi9PMqJJhwGAFQh3Bf2cYvX2Q909N8SBzNp5F0JCpxuQaeBvsKpOmd28Kzkr1jVDD0zZZNA==" workbookSaltValue="t+25l0nGbP7GAHh0/wak6g==" workbookSpinCount="100000" lockStructure="1"/>
  <bookViews>
    <workbookView xWindow="6090" yWindow="2715" windowWidth="21615" windowHeight="11250" tabRatio="651" xr2:uid="{00000000-000D-0000-FFFF-FFFF00000000}"/>
  </bookViews>
  <sheets>
    <sheet name="Pinnacle Worksheet" sheetId="1" r:id="rId1"/>
    <sheet name="Data" sheetId="3" state="hidden" r:id="rId2"/>
  </sheets>
  <definedNames>
    <definedName name="_xlnm.Print_Area" localSheetId="0">'Pinnacle Worksheet'!$B$1:$Q$59</definedName>
    <definedName name="Z_559A4FE8_7064_4B6D_AFF9_39E4E227F070_.wvu.PrintArea" localSheetId="0" hidden="1">'Pinnacle Worksheet'!$B$1:$Q$58</definedName>
  </definedNames>
  <calcPr calcId="191029"/>
  <customWorkbookViews>
    <customWorkbookView name="Brotherton, Mark - Personal View" guid="{559A4FE8-7064-4B6D-AFF9-39E4E227F070}" mergeInterval="0" personalView="1" maximized="1" windowWidth="1362" windowHeight="513" tabRatio="651"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1" l="1"/>
  <c r="Q23" i="1"/>
  <c r="Q22" i="1"/>
  <c r="Q19" i="1" l="1"/>
  <c r="Q18" i="1" l="1"/>
  <c r="Q15" i="1" l="1"/>
  <c r="Q14" i="1"/>
  <c r="Q13" i="1"/>
  <c r="Q12" i="1"/>
  <c r="Q39" i="1" l="1"/>
  <c r="Q43" i="1"/>
  <c r="Q27" i="1"/>
  <c r="Q28" i="1" l="1"/>
  <c r="Q29" i="1"/>
  <c r="Q30" i="1"/>
  <c r="F47" i="1" l="1"/>
  <c r="I47" i="1" s="1"/>
  <c r="Q35" i="1" l="1"/>
  <c r="Q41" i="1" s="1"/>
  <c r="Q45" i="1" s="1"/>
  <c r="Q47" i="1"/>
  <c r="Q49" i="1" l="1"/>
</calcChain>
</file>

<file path=xl/sharedStrings.xml><?xml version="1.0" encoding="utf-8"?>
<sst xmlns="http://schemas.openxmlformats.org/spreadsheetml/2006/main" count="107" uniqueCount="60">
  <si>
    <t>Quantity Purchased</t>
  </si>
  <si>
    <t>x</t>
  </si>
  <si>
    <t>=</t>
  </si>
  <si>
    <t>Total</t>
  </si>
  <si>
    <t>to</t>
  </si>
  <si>
    <t>Purchase Total</t>
  </si>
  <si>
    <r>
      <t xml:space="preserve">   </t>
    </r>
    <r>
      <rPr>
        <sz val="14"/>
        <color theme="1"/>
        <rFont val="Impact"/>
        <family val="2"/>
      </rPr>
      <t>Cutless</t>
    </r>
    <r>
      <rPr>
        <sz val="14"/>
        <color theme="1"/>
        <rFont val="Calibri"/>
        <family val="2"/>
      </rPr>
      <t>®</t>
    </r>
    <r>
      <rPr>
        <sz val="14"/>
        <color theme="1"/>
        <rFont val="Impact"/>
        <family val="2"/>
      </rPr>
      <t xml:space="preserve"> 50W</t>
    </r>
    <r>
      <rPr>
        <b/>
        <sz val="14"/>
        <color theme="1"/>
        <rFont val="Arial"/>
        <family val="2"/>
      </rPr>
      <t xml:space="preserve"> </t>
    </r>
    <r>
      <rPr>
        <sz val="14"/>
        <color theme="1"/>
        <rFont val="Arial"/>
        <family val="2"/>
      </rPr>
      <t>Turf Growth Regulator (30 lb SuperPak)</t>
    </r>
  </si>
  <si>
    <t>+</t>
  </si>
  <si>
    <t>Calculate your rebate % below:</t>
  </si>
  <si>
    <t>Total Rebate %</t>
  </si>
  <si>
    <t>TOTAL REBATE AMOUNT</t>
  </si>
  <si>
    <t>City:</t>
  </si>
  <si>
    <t>State:</t>
  </si>
  <si>
    <t>Cell Phone:</t>
  </si>
  <si>
    <t>Distributor who your rebate will be issued to and credited towards your account:</t>
  </si>
  <si>
    <r>
      <t xml:space="preserve">   </t>
    </r>
    <r>
      <rPr>
        <sz val="14"/>
        <color theme="1"/>
        <rFont val="Impact"/>
        <family val="2"/>
      </rPr>
      <t>Legacy</t>
    </r>
    <r>
      <rPr>
        <sz val="14"/>
        <color theme="1"/>
        <rFont val="Calibri"/>
        <family val="2"/>
      </rPr>
      <t>®</t>
    </r>
    <r>
      <rPr>
        <sz val="14"/>
        <color theme="1"/>
        <rFont val="Impact"/>
        <family val="2"/>
      </rPr>
      <t xml:space="preserve"> </t>
    </r>
    <r>
      <rPr>
        <sz val="14"/>
        <color theme="1"/>
        <rFont val="Arial"/>
        <family val="2"/>
      </rPr>
      <t>Turf Growth Regulator (2.5 gal)</t>
    </r>
  </si>
  <si>
    <r>
      <t xml:space="preserve">   </t>
    </r>
    <r>
      <rPr>
        <sz val="14"/>
        <color theme="1"/>
        <rFont val="Impact"/>
        <family val="2"/>
      </rPr>
      <t>Musketeer</t>
    </r>
    <r>
      <rPr>
        <sz val="14"/>
        <color theme="1"/>
        <rFont val="Calibri"/>
        <family val="2"/>
      </rPr>
      <t>®</t>
    </r>
    <r>
      <rPr>
        <sz val="14"/>
        <color theme="1"/>
        <rFont val="Arial"/>
        <family val="2"/>
      </rPr>
      <t xml:space="preserve"> Turf Growth Regulator (2.5 gal)</t>
    </r>
  </si>
  <si>
    <t>Contact Name:</t>
  </si>
  <si>
    <t>Business Name:</t>
  </si>
  <si>
    <t>Street Address:</t>
  </si>
  <si>
    <t>Zip Code:</t>
  </si>
  <si>
    <t>E-mail:</t>
  </si>
  <si>
    <r>
      <t xml:space="preserve">   </t>
    </r>
    <r>
      <rPr>
        <sz val="14"/>
        <color theme="1"/>
        <rFont val="Impact"/>
        <family val="2"/>
      </rPr>
      <t>Cutless</t>
    </r>
    <r>
      <rPr>
        <sz val="14"/>
        <color theme="1"/>
        <rFont val="Calibri"/>
        <family val="2"/>
      </rPr>
      <t>®</t>
    </r>
    <r>
      <rPr>
        <sz val="14"/>
        <color theme="1"/>
        <rFont val="Impact"/>
        <family val="2"/>
      </rPr>
      <t xml:space="preserve"> MEC</t>
    </r>
    <r>
      <rPr>
        <sz val="14"/>
        <color theme="1"/>
        <rFont val="Arial"/>
        <family val="2"/>
      </rPr>
      <t xml:space="preserve"> Turf Growth Regulator (2.5 gal)</t>
    </r>
  </si>
  <si>
    <t>October Purchase Bonus</t>
  </si>
  <si>
    <t>Base Rebate %</t>
  </si>
  <si>
    <r>
      <rPr>
        <b/>
        <sz val="12"/>
        <color theme="1"/>
        <rFont val="Calibri"/>
        <family val="2"/>
        <scheme val="minor"/>
      </rPr>
      <t>Base Rebate %:</t>
    </r>
    <r>
      <rPr>
        <sz val="12"/>
        <color theme="1"/>
        <rFont val="Calibri"/>
        <family val="2"/>
        <scheme val="minor"/>
      </rPr>
      <t xml:space="preserve"> Purchase a minimum of $2,500 to qualify for a SePRO Pinnacle Rebate. Use the chart below to determine your rebate percentage.</t>
    </r>
  </si>
  <si>
    <t>SePRO Turf Plant Growth Regulators</t>
  </si>
  <si>
    <r>
      <t xml:space="preserve">   </t>
    </r>
    <r>
      <rPr>
        <sz val="14"/>
        <color theme="1"/>
        <rFont val="Impact"/>
        <family val="2"/>
      </rPr>
      <t xml:space="preserve">Algae &amp; Weed Solution </t>
    </r>
    <r>
      <rPr>
        <sz val="14"/>
        <color theme="1"/>
        <rFont val="Arial"/>
        <family val="2"/>
      </rPr>
      <t>- South (non-irrigation ponds ONLY)</t>
    </r>
  </si>
  <si>
    <t>Legacy Purchase Total</t>
  </si>
  <si>
    <t>Rebate Subtotal</t>
  </si>
  <si>
    <t>Legacy Rebate Subtotal</t>
  </si>
  <si>
    <t>Distributor Sales Representative Name:</t>
  </si>
  <si>
    <t>Distributor Sales Representative Email:</t>
  </si>
  <si>
    <t>*See SePRO Guaranteed Aquatic Solutions Program for details. Aquatic Solutions not available in AK, FL and HI.</t>
  </si>
  <si>
    <t>%</t>
  </si>
  <si>
    <r>
      <rPr>
        <b/>
        <sz val="12"/>
        <color theme="1"/>
        <rFont val="Calibri"/>
        <family val="2"/>
        <scheme val="minor"/>
      </rPr>
      <t>Legacy Reward:</t>
    </r>
    <r>
      <rPr>
        <sz val="12"/>
        <color theme="1"/>
        <rFont val="Calibri"/>
        <family val="2"/>
        <scheme val="minor"/>
      </rPr>
      <t xml:space="preserve"> Legacy purchases qualify for an additional </t>
    </r>
    <r>
      <rPr>
        <b/>
        <sz val="14"/>
        <color theme="1"/>
        <rFont val="Calibri"/>
        <family val="2"/>
        <scheme val="minor"/>
      </rPr>
      <t>10%</t>
    </r>
    <r>
      <rPr>
        <sz val="12"/>
        <color theme="1"/>
        <rFont val="Calibri"/>
        <family val="2"/>
        <scheme val="minor"/>
      </rPr>
      <t xml:space="preserve"> rebate, if the total purchase minimum is met.</t>
    </r>
  </si>
  <si>
    <t>Legacy Reward (10%)</t>
  </si>
  <si>
    <r>
      <t xml:space="preserve">TO RECEIVE YOUR REBATE YOU MUST GO TO </t>
    </r>
    <r>
      <rPr>
        <sz val="15"/>
        <color rgb="FF00B0F0"/>
        <rFont val="Calibri"/>
        <family val="2"/>
        <scheme val="minor"/>
      </rPr>
      <t>SEPRO.COM/PINNACLE</t>
    </r>
    <r>
      <rPr>
        <sz val="15"/>
        <color theme="1"/>
        <rFont val="Calibri"/>
        <family val="2"/>
        <scheme val="minor"/>
      </rPr>
      <t xml:space="preserve"> AND COMPLETE THE FORM</t>
    </r>
  </si>
  <si>
    <r>
      <t xml:space="preserve">Price/Unit </t>
    </r>
    <r>
      <rPr>
        <sz val="10"/>
        <color theme="1"/>
        <rFont val="Franklin Gothic Demi Cond"/>
        <family val="2"/>
      </rPr>
      <t>(agency)</t>
    </r>
  </si>
  <si>
    <r>
      <t>Price/Unit</t>
    </r>
    <r>
      <rPr>
        <sz val="12"/>
        <color theme="1"/>
        <rFont val="Franklin Gothic Demi Cond"/>
        <family val="2"/>
      </rPr>
      <t xml:space="preserve"> </t>
    </r>
    <r>
      <rPr>
        <sz val="11"/>
        <color theme="1"/>
        <rFont val="Franklin Gothic Demi Cond"/>
        <family val="2"/>
      </rPr>
      <t>(agency)</t>
    </r>
  </si>
  <si>
    <t>SePRO Fungicides</t>
  </si>
  <si>
    <r>
      <t xml:space="preserve">   </t>
    </r>
    <r>
      <rPr>
        <sz val="14"/>
        <color theme="1"/>
        <rFont val="Impact"/>
        <family val="2"/>
      </rPr>
      <t>Soteria</t>
    </r>
    <r>
      <rPr>
        <b/>
        <sz val="14"/>
        <color theme="1"/>
        <rFont val="Arial"/>
        <family val="2"/>
      </rPr>
      <t xml:space="preserve"> </t>
    </r>
    <r>
      <rPr>
        <sz val="14"/>
        <color theme="1"/>
        <rFont val="Arial"/>
        <family val="2"/>
      </rPr>
      <t>Fungicide (2.5 gal)</t>
    </r>
  </si>
  <si>
    <r>
      <t xml:space="preserve">   </t>
    </r>
    <r>
      <rPr>
        <sz val="14"/>
        <color theme="1"/>
        <rFont val="Impact"/>
        <family val="2"/>
      </rPr>
      <t>Zio</t>
    </r>
    <r>
      <rPr>
        <b/>
        <sz val="14"/>
        <color theme="1"/>
        <rFont val="Arial"/>
        <family val="2"/>
      </rPr>
      <t xml:space="preserve"> </t>
    </r>
    <r>
      <rPr>
        <sz val="14"/>
        <color theme="1"/>
        <rFont val="Arial"/>
        <family val="2"/>
      </rPr>
      <t>Fungicide (5 lb)</t>
    </r>
  </si>
  <si>
    <t>October Bonus (1%)</t>
  </si>
  <si>
    <r>
      <t xml:space="preserve">NO RETURNS. All sales are FINAL. Program applies to qualified end-user profesionals. Not valid for distributors, agents, dealers and any other re-sale entity. Offer only valid on purchases from authorized SePRO distributors.
</t>
    </r>
    <r>
      <rPr>
        <vertAlign val="superscript"/>
        <sz val="8"/>
        <color theme="1"/>
        <rFont val="Calibri"/>
        <family val="2"/>
        <scheme val="minor"/>
      </rPr>
      <t>+</t>
    </r>
    <r>
      <rPr>
        <sz val="8"/>
        <color theme="1"/>
        <rFont val="Calibri"/>
        <family val="2"/>
        <scheme val="minor"/>
      </rPr>
      <t>Rebates will be issued based on sales reported to SePRO by authorized agents.
Cutless 50W, Cutless MEC, Legacy, Musketeer, Soteria and Zio are registered trademarks of SePRO. Always read and follow label directions. SePRO reserves the right to cancel or modify this program at any time.</t>
    </r>
  </si>
  <si>
    <t>SePRO  PinnaclePaks</t>
  </si>
  <si>
    <t>SePRO  Aquatic Solutions</t>
  </si>
  <si>
    <r>
      <t xml:space="preserve">   </t>
    </r>
    <r>
      <rPr>
        <sz val="14"/>
        <color theme="1"/>
        <rFont val="Impact"/>
        <family val="2"/>
      </rPr>
      <t>Cutless MEC + Soteria PinnaclePak</t>
    </r>
    <r>
      <rPr>
        <sz val="14"/>
        <color theme="1"/>
        <rFont val="Arial"/>
        <family val="2"/>
      </rPr>
      <t xml:space="preserve">
     Cutless MEC</t>
    </r>
    <r>
      <rPr>
        <sz val="11"/>
        <color theme="1"/>
        <rFont val="Arial"/>
        <family val="2"/>
      </rPr>
      <t xml:space="preserve"> (5 gals), Soteria (5 gals)</t>
    </r>
  </si>
  <si>
    <r>
      <t xml:space="preserve">   </t>
    </r>
    <r>
      <rPr>
        <sz val="14"/>
        <color theme="1"/>
        <rFont val="Impact"/>
        <family val="2"/>
      </rPr>
      <t>Legacy + Soteria PinnaclePak</t>
    </r>
    <r>
      <rPr>
        <sz val="14"/>
        <color theme="1"/>
        <rFont val="Arial"/>
        <family val="2"/>
      </rPr>
      <t xml:space="preserve">
     Legacy</t>
    </r>
    <r>
      <rPr>
        <sz val="11"/>
        <color theme="1"/>
        <rFont val="Arial"/>
        <family val="2"/>
      </rPr>
      <t xml:space="preserve"> (5 gals), Soteria (5 gals)</t>
    </r>
  </si>
  <si>
    <r>
      <t xml:space="preserve">   </t>
    </r>
    <r>
      <rPr>
        <sz val="14"/>
        <color theme="1"/>
        <rFont val="Impact"/>
        <family val="2"/>
      </rPr>
      <t>Musketeer + Soteria PinnaclePak</t>
    </r>
    <r>
      <rPr>
        <sz val="14"/>
        <color theme="1"/>
        <rFont val="Arial"/>
        <family val="2"/>
      </rPr>
      <t xml:space="preserve">
     Musketeer</t>
    </r>
    <r>
      <rPr>
        <sz val="11"/>
        <color theme="1"/>
        <rFont val="Arial"/>
        <family val="2"/>
      </rPr>
      <t xml:space="preserve"> (5 gals), Soteria (5 gals)</t>
    </r>
  </si>
  <si>
    <t>Zio Booster (3%)</t>
  </si>
  <si>
    <r>
      <rPr>
        <b/>
        <sz val="12"/>
        <color theme="1"/>
        <rFont val="Calibri"/>
        <family val="2"/>
        <scheme val="minor"/>
      </rPr>
      <t>Early Order Purchase Period:</t>
    </r>
    <r>
      <rPr>
        <sz val="12"/>
        <color theme="1"/>
        <rFont val="Calibri"/>
        <family val="2"/>
        <scheme val="minor"/>
      </rPr>
      <t xml:space="preserve"> October 1, 2020 through December 31, 2020</t>
    </r>
  </si>
  <si>
    <r>
      <rPr>
        <b/>
        <sz val="12"/>
        <color theme="1"/>
        <rFont val="Calibri"/>
        <family val="2"/>
        <scheme val="minor"/>
      </rPr>
      <t>October Purchase Bonus:</t>
    </r>
    <r>
      <rPr>
        <sz val="12"/>
        <color theme="1"/>
        <rFont val="Calibri"/>
        <family val="2"/>
        <scheme val="minor"/>
      </rPr>
      <t xml:space="preserve"> Earn an additional 1</t>
    </r>
    <r>
      <rPr>
        <b/>
        <sz val="14"/>
        <color theme="1"/>
        <rFont val="Calibri"/>
        <family val="2"/>
        <scheme val="minor"/>
      </rPr>
      <t>%</t>
    </r>
    <r>
      <rPr>
        <sz val="12"/>
        <color theme="1"/>
        <rFont val="Calibri"/>
        <family val="2"/>
        <scheme val="minor"/>
      </rPr>
      <t xml:space="preserve"> rebate for all Pinnacle Purchases made between October 1, 2020 and October 31, 2020</t>
    </r>
  </si>
  <si>
    <r>
      <rPr>
        <b/>
        <sz val="12"/>
        <color theme="1"/>
        <rFont val="Calibri"/>
        <family val="2"/>
        <scheme val="minor"/>
      </rPr>
      <t xml:space="preserve">Zio Booster:  </t>
    </r>
    <r>
      <rPr>
        <sz val="12"/>
        <color theme="1"/>
        <rFont val="Calibri"/>
        <family val="2"/>
        <scheme val="minor"/>
      </rPr>
      <t>Purchase at least 10 lbs of Zio Fungicide and earn an additional 3% rebate on your purchase total.</t>
    </r>
  </si>
  <si>
    <r>
      <rPr>
        <b/>
        <sz val="12"/>
        <color theme="1"/>
        <rFont val="Calibri"/>
        <family val="2"/>
        <scheme val="minor"/>
      </rPr>
      <t>Terms:</t>
    </r>
    <r>
      <rPr>
        <sz val="12"/>
        <color theme="1"/>
        <rFont val="Calibri"/>
        <family val="2"/>
        <scheme val="minor"/>
      </rPr>
      <t xml:space="preserve"> All qualifying 2020 Pinnacle Program agency purchases invoiced between October 1, 2020 and December 31, 2020 will receive terms to be paid before July 16, 2021.</t>
    </r>
  </si>
  <si>
    <r>
      <rPr>
        <b/>
        <sz val="12"/>
        <color theme="1"/>
        <rFont val="Calibri"/>
        <family val="2"/>
        <scheme val="minor"/>
      </rPr>
      <t>Rebate Payments:</t>
    </r>
    <r>
      <rPr>
        <sz val="12"/>
        <color theme="1"/>
        <rFont val="Calibri"/>
        <family val="2"/>
        <scheme val="minor"/>
      </rPr>
      <t xml:space="preserve"> To receive your Pinnacle rebate visit</t>
    </r>
    <r>
      <rPr>
        <sz val="12"/>
        <color rgb="FF00B0F0"/>
        <rFont val="Calibri"/>
        <family val="2"/>
        <scheme val="minor"/>
      </rPr>
      <t xml:space="preserve"> sepro.com/pinnacle</t>
    </r>
    <r>
      <rPr>
        <sz val="12"/>
        <color theme="1"/>
        <rFont val="Calibri"/>
        <family val="2"/>
        <scheme val="minor"/>
      </rPr>
      <t xml:space="preserve"> and complete the form no later than January 31, 2020. Rebates will be paid either in the form of a credit toward your account with the authorized SePRO agent, or as a check made payable to your business</t>
    </r>
    <r>
      <rPr>
        <vertAlign val="superscript"/>
        <sz val="12"/>
        <color theme="1"/>
        <rFont val="Calibri"/>
        <family val="2"/>
        <scheme val="minor"/>
      </rPr>
      <t>+</t>
    </r>
    <r>
      <rPr>
        <sz val="12"/>
        <color theme="1"/>
        <rFont val="Calibri"/>
        <family val="2"/>
        <scheme val="minor"/>
      </rPr>
      <t>. Purchases must be paid in full to receive a rebate. Rebates will be issued by August 31, 2021.</t>
    </r>
  </si>
  <si>
    <t>2020 SePRO Golf Pinnacle Program</t>
  </si>
  <si>
    <r>
      <t xml:space="preserve">   </t>
    </r>
    <r>
      <rPr>
        <sz val="14"/>
        <color theme="1"/>
        <rFont val="Impact"/>
        <family val="2"/>
      </rPr>
      <t>Post-emerge Bundle</t>
    </r>
    <r>
      <rPr>
        <sz val="14"/>
        <color theme="1"/>
        <rFont val="Arial"/>
        <family val="2"/>
      </rPr>
      <t xml:space="preserve"> 
     </t>
    </r>
    <r>
      <rPr>
        <sz val="11"/>
        <color theme="1"/>
        <rFont val="Arial"/>
        <family val="2"/>
      </rPr>
      <t>Komeen Crystal (60 lbs), Captain XTR (5 gals), SeClear (30 gals)</t>
    </r>
  </si>
  <si>
    <r>
      <t xml:space="preserve">   </t>
    </r>
    <r>
      <rPr>
        <sz val="14"/>
        <color theme="1"/>
        <rFont val="Impact"/>
        <family val="2"/>
      </rPr>
      <t>Pre-emerge Bundle</t>
    </r>
    <r>
      <rPr>
        <sz val="14"/>
        <color theme="1"/>
        <rFont val="Arial"/>
        <family val="2"/>
      </rPr>
      <t xml:space="preserve"> 
     </t>
    </r>
    <r>
      <rPr>
        <sz val="11"/>
        <color theme="1"/>
        <rFont val="Arial"/>
        <family val="2"/>
      </rPr>
      <t>SonarOne (20 lbs), Captain XTR (5 gals), SeClear (30 gals)</t>
    </r>
  </si>
  <si>
    <r>
      <t xml:space="preserve">   </t>
    </r>
    <r>
      <rPr>
        <sz val="14"/>
        <color theme="1"/>
        <rFont val="Impact"/>
        <family val="2"/>
      </rPr>
      <t>Algae Bundle</t>
    </r>
    <r>
      <rPr>
        <sz val="14"/>
        <color theme="1"/>
        <rFont val="Arial"/>
        <family val="2"/>
      </rPr>
      <t xml:space="preserve"> 
     </t>
    </r>
    <r>
      <rPr>
        <sz val="11"/>
        <color theme="1"/>
        <rFont val="Arial"/>
        <family val="2"/>
      </rPr>
      <t>Captain XTR (5 gals), SeClear (30 gals)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</si>
</sst>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quot;$&quot;#,##0.00"/>
    <numFmt numFmtId="166" formatCode="_(&quot;$&quot;* #,##0_);_(&quot;$&quot;* \(#,##0\);_(&quot;$&quot;* &quot;-&quot;??_);_(@_)"/>
    <numFmt numFmtId="167" formatCode="0.0%"/>
  </numFmts>
  <fonts count="49" x14ac:knownFonts="1">
    <font>
      <sz val="11"/>
      <color theme="1"/>
      <name val="Calibri"/>
      <family val="2"/>
      <scheme val="minor"/>
    </font>
    <font>
      <sz val="11"/>
      <color theme="1"/>
      <name val="Calibri"/>
      <family val="2"/>
      <scheme val="minor"/>
    </font>
    <font>
      <sz val="16"/>
      <color theme="1"/>
      <name val="Arial"/>
      <family val="2"/>
    </font>
    <font>
      <sz val="16"/>
      <color theme="1"/>
      <name val="Calibri"/>
      <family val="2"/>
      <scheme val="minor"/>
    </font>
    <font>
      <sz val="20"/>
      <color theme="1"/>
      <name val="Calibri"/>
      <family val="2"/>
      <scheme val="minor"/>
    </font>
    <font>
      <b/>
      <sz val="14"/>
      <color theme="1"/>
      <name val="Calibri"/>
      <family val="2"/>
      <scheme val="minor"/>
    </font>
    <font>
      <sz val="14"/>
      <color theme="1"/>
      <name val="Calibri"/>
      <family val="2"/>
      <scheme val="minor"/>
    </font>
    <font>
      <sz val="16"/>
      <color theme="1"/>
      <name val="Franklin Gothic Demi Cond"/>
      <family val="2"/>
    </font>
    <font>
      <u/>
      <sz val="16"/>
      <name val="Franklin Gothic Demi Cond"/>
      <family val="2"/>
    </font>
    <font>
      <sz val="24"/>
      <name val="Franklin Gothic Demi Cond"/>
      <family val="2"/>
    </font>
    <font>
      <b/>
      <sz val="16"/>
      <color rgb="FF002060"/>
      <name val="Kartika"/>
      <family val="1"/>
    </font>
    <font>
      <u/>
      <sz val="20"/>
      <name val="Franklin Gothic Demi Cond"/>
      <family val="2"/>
    </font>
    <font>
      <sz val="14"/>
      <color theme="1"/>
      <name val="Franklin Gothic Demi Cond"/>
      <family val="2"/>
    </font>
    <font>
      <b/>
      <sz val="16"/>
      <color theme="1"/>
      <name val="Calibri"/>
      <family val="2"/>
      <scheme val="minor"/>
    </font>
    <font>
      <b/>
      <sz val="18"/>
      <color theme="1"/>
      <name val="Calibri"/>
      <family val="2"/>
      <scheme val="minor"/>
    </font>
    <font>
      <sz val="14"/>
      <color theme="1"/>
      <name val="Arial"/>
      <family val="2"/>
    </font>
    <font>
      <sz val="14"/>
      <color theme="1"/>
      <name val="Impact"/>
      <family val="2"/>
    </font>
    <font>
      <sz val="14"/>
      <color theme="1"/>
      <name val="Calibri"/>
      <family val="2"/>
    </font>
    <font>
      <b/>
      <sz val="14"/>
      <color theme="1"/>
      <name val="Arial"/>
      <family val="2"/>
    </font>
    <font>
      <sz val="14"/>
      <color theme="5" tint="-0.249977111117893"/>
      <name val="Kartika"/>
      <family val="1"/>
    </font>
    <font>
      <b/>
      <u/>
      <sz val="16"/>
      <color theme="1"/>
      <name val="Calibri"/>
      <family val="2"/>
      <scheme val="minor"/>
    </font>
    <font>
      <sz val="14"/>
      <color rgb="FF002060"/>
      <name val="Kartika"/>
      <family val="1"/>
    </font>
    <font>
      <sz val="12"/>
      <name val="Arial Narrow"/>
      <family val="2"/>
    </font>
    <font>
      <sz val="12"/>
      <color theme="1"/>
      <name val="Arial Narrow"/>
      <family val="2"/>
    </font>
    <font>
      <sz val="12"/>
      <color theme="1"/>
      <name val="Calibri"/>
      <family val="2"/>
      <scheme val="minor"/>
    </font>
    <font>
      <b/>
      <sz val="12"/>
      <color theme="1"/>
      <name val="Calibri"/>
      <family val="2"/>
      <scheme val="minor"/>
    </font>
    <font>
      <b/>
      <u/>
      <sz val="14"/>
      <color theme="1"/>
      <name val="Calibri"/>
      <family val="2"/>
      <scheme val="minor"/>
    </font>
    <font>
      <sz val="16"/>
      <name val="Franklin Gothic Demi Cond"/>
      <family val="2"/>
    </font>
    <font>
      <sz val="15"/>
      <color rgb="FF0070C0"/>
      <name val="Kartika"/>
      <family val="1"/>
    </font>
    <font>
      <sz val="12"/>
      <color theme="1"/>
      <name val="Franklin Gothic Demi Cond"/>
      <family val="2"/>
    </font>
    <font>
      <sz val="18"/>
      <color theme="1"/>
      <name val="Calibri"/>
      <family val="2"/>
      <scheme val="minor"/>
    </font>
    <font>
      <sz val="16"/>
      <name val="Calibri"/>
      <family val="2"/>
      <scheme val="minor"/>
    </font>
    <font>
      <sz val="14"/>
      <name val="Kartika"/>
      <family val="1"/>
    </font>
    <font>
      <b/>
      <sz val="22"/>
      <color theme="1"/>
      <name val="Arial Narrow"/>
      <family val="2"/>
    </font>
    <font>
      <b/>
      <sz val="18"/>
      <color theme="1"/>
      <name val="Arial Narrow"/>
      <family val="2"/>
    </font>
    <font>
      <sz val="8"/>
      <color theme="1"/>
      <name val="Calibri"/>
      <family val="2"/>
      <scheme val="minor"/>
    </font>
    <font>
      <sz val="10"/>
      <color theme="1"/>
      <name val="Arial"/>
      <family val="2"/>
    </font>
    <font>
      <sz val="14"/>
      <name val="Calibri"/>
      <family val="2"/>
      <scheme val="minor"/>
    </font>
    <font>
      <sz val="15"/>
      <color theme="1"/>
      <name val="Calibri"/>
      <family val="2"/>
      <scheme val="minor"/>
    </font>
    <font>
      <sz val="12"/>
      <color rgb="FF00B0F0"/>
      <name val="Calibri"/>
      <family val="2"/>
      <scheme val="minor"/>
    </font>
    <font>
      <sz val="15"/>
      <color rgb="FF00B0F0"/>
      <name val="Calibri"/>
      <family val="2"/>
      <scheme val="minor"/>
    </font>
    <font>
      <vertAlign val="superscript"/>
      <sz val="12"/>
      <color theme="1"/>
      <name val="Calibri"/>
      <family val="2"/>
      <scheme val="minor"/>
    </font>
    <font>
      <vertAlign val="superscript"/>
      <sz val="8"/>
      <color theme="1"/>
      <name val="Calibri"/>
      <family val="2"/>
      <scheme val="minor"/>
    </font>
    <font>
      <b/>
      <sz val="27"/>
      <color theme="1"/>
      <name val="Batang"/>
      <family val="1"/>
    </font>
    <font>
      <sz val="15.5"/>
      <name val="Calibri"/>
      <family val="2"/>
      <scheme val="minor"/>
    </font>
    <font>
      <sz val="11"/>
      <color theme="1"/>
      <name val="Franklin Gothic Demi Cond"/>
      <family val="2"/>
    </font>
    <font>
      <sz val="10"/>
      <color theme="1"/>
      <name val="Franklin Gothic Demi Cond"/>
      <family val="2"/>
    </font>
    <font>
      <sz val="11"/>
      <color theme="1"/>
      <name val="Arial"/>
      <family val="2"/>
    </font>
    <font>
      <sz val="14"/>
      <color theme="1"/>
      <name val="Kartika"/>
      <family val="1"/>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bgColor indexed="64"/>
      </patternFill>
    </fill>
    <fill>
      <patternFill patternType="solid">
        <fgColor theme="5" tint="0.79998168889431442"/>
        <bgColor indexed="65"/>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5"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9" borderId="0" applyNumberFormat="0" applyBorder="0" applyAlignment="0" applyProtection="0"/>
  </cellStyleXfs>
  <cellXfs count="154">
    <xf numFmtId="0" fontId="0" fillId="0" borderId="0" xfId="0"/>
    <xf numFmtId="0" fontId="2" fillId="0" borderId="0" xfId="0" applyFont="1" applyBorder="1" applyAlignment="1" applyProtection="1">
      <alignment horizontal="left"/>
      <protection hidden="1"/>
    </xf>
    <xf numFmtId="0" fontId="11" fillId="2" borderId="0" xfId="0" applyFont="1" applyFill="1" applyBorder="1" applyAlignment="1" applyProtection="1">
      <alignment vertical="center"/>
      <protection hidden="1"/>
    </xf>
    <xf numFmtId="164" fontId="10" fillId="2" borderId="0" xfId="1" applyNumberFormat="1" applyFont="1" applyFill="1" applyBorder="1" applyAlignment="1" applyProtection="1">
      <protection hidden="1"/>
    </xf>
    <xf numFmtId="9" fontId="19" fillId="2" borderId="0"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164" fontId="21" fillId="2" borderId="0" xfId="1" applyNumberFormat="1" applyFont="1" applyFill="1" applyBorder="1" applyAlignment="1" applyProtection="1">
      <protection hidden="1"/>
    </xf>
    <xf numFmtId="9" fontId="0" fillId="0" borderId="0" xfId="2" applyFont="1"/>
    <xf numFmtId="0" fontId="7" fillId="3" borderId="2" xfId="0" quotePrefix="1" applyFont="1" applyFill="1" applyBorder="1" applyAlignment="1" applyProtection="1">
      <alignment horizontal="center" wrapText="1"/>
      <protection hidden="1"/>
    </xf>
    <xf numFmtId="0" fontId="12" fillId="0" borderId="5" xfId="0" applyFont="1" applyBorder="1" applyAlignment="1" applyProtection="1">
      <alignment horizontal="center"/>
      <protection hidden="1"/>
    </xf>
    <xf numFmtId="0" fontId="9" fillId="3" borderId="5" xfId="0" applyFont="1" applyFill="1" applyBorder="1" applyAlignment="1" applyProtection="1">
      <alignment vertical="center" wrapText="1"/>
      <protection hidden="1"/>
    </xf>
    <xf numFmtId="0" fontId="0" fillId="0" borderId="0" xfId="0" applyAlignment="1">
      <alignment wrapText="1"/>
    </xf>
    <xf numFmtId="0" fontId="15" fillId="0" borderId="0" xfId="0" applyFont="1" applyBorder="1" applyAlignment="1" applyProtection="1">
      <alignment horizontal="left"/>
      <protection hidden="1"/>
    </xf>
    <xf numFmtId="164" fontId="12" fillId="0" borderId="0" xfId="1" applyNumberFormat="1" applyFont="1" applyBorder="1" applyAlignment="1" applyProtection="1">
      <alignment horizontal="center"/>
      <protection hidden="1"/>
    </xf>
    <xf numFmtId="0" fontId="12" fillId="0" borderId="0" xfId="0" applyFont="1" applyBorder="1" applyAlignment="1" applyProtection="1">
      <alignment horizontal="center"/>
      <protection hidden="1"/>
    </xf>
    <xf numFmtId="0" fontId="0" fillId="0" borderId="0" xfId="0" applyProtection="1">
      <protection hidden="1"/>
    </xf>
    <xf numFmtId="0" fontId="6" fillId="0" borderId="0" xfId="0" applyFont="1" applyFill="1" applyBorder="1" applyAlignment="1" applyProtection="1">
      <alignment horizontal="center" vertical="center"/>
      <protection hidden="1"/>
    </xf>
    <xf numFmtId="44" fontId="6" fillId="0" borderId="0" xfId="1" applyFont="1" applyBorder="1" applyProtection="1">
      <protection hidden="1"/>
    </xf>
    <xf numFmtId="0" fontId="26" fillId="0" borderId="0" xfId="0" applyFont="1" applyAlignment="1" applyProtection="1">
      <alignment horizontal="left"/>
      <protection hidden="1"/>
    </xf>
    <xf numFmtId="0" fontId="14" fillId="0" borderId="0" xfId="0" applyFont="1" applyAlignment="1" applyProtection="1">
      <protection hidden="1"/>
    </xf>
    <xf numFmtId="164" fontId="4" fillId="0" borderId="0" xfId="0" applyNumberFormat="1" applyFont="1" applyFill="1" applyBorder="1" applyProtection="1">
      <protection hidden="1"/>
    </xf>
    <xf numFmtId="0" fontId="20" fillId="0" borderId="0" xfId="0" applyFont="1" applyAlignment="1" applyProtection="1">
      <alignment horizontal="left"/>
      <protection hidden="1"/>
    </xf>
    <xf numFmtId="0" fontId="14" fillId="0" borderId="0" xfId="0" applyFont="1" applyAlignment="1" applyProtection="1">
      <alignment horizontal="right"/>
      <protection hidden="1"/>
    </xf>
    <xf numFmtId="0" fontId="13" fillId="0" borderId="0" xfId="0" applyFont="1" applyAlignment="1" applyProtection="1">
      <alignment horizontal="right" vertical="center"/>
      <protection hidden="1"/>
    </xf>
    <xf numFmtId="0" fontId="23" fillId="0" borderId="0" xfId="0" applyFont="1" applyProtection="1">
      <protection hidden="1"/>
    </xf>
    <xf numFmtId="0" fontId="15" fillId="0" borderId="5" xfId="0" applyFont="1" applyBorder="1" applyAlignment="1" applyProtection="1">
      <alignment horizontal="left"/>
      <protection hidden="1"/>
    </xf>
    <xf numFmtId="0" fontId="22" fillId="2" borderId="0" xfId="0" applyFont="1" applyFill="1" applyBorder="1" applyAlignment="1" applyProtection="1">
      <alignment horizontal="right" vertical="center"/>
      <protection hidden="1"/>
    </xf>
    <xf numFmtId="0" fontId="0" fillId="0" borderId="0" xfId="0" applyAlignment="1" applyProtection="1">
      <alignment horizontal="left"/>
      <protection hidden="1"/>
    </xf>
    <xf numFmtId="0" fontId="0" fillId="0" borderId="0" xfId="0" applyAlignment="1" applyProtection="1">
      <alignment horizontal="right"/>
      <protection hidden="1"/>
    </xf>
    <xf numFmtId="0" fontId="0" fillId="0" borderId="0" xfId="0" applyBorder="1" applyProtection="1">
      <protection hidden="1"/>
    </xf>
    <xf numFmtId="0" fontId="3" fillId="0" borderId="0" xfId="0" applyFont="1" applyBorder="1" applyProtection="1">
      <protection hidden="1"/>
    </xf>
    <xf numFmtId="0" fontId="3" fillId="0" borderId="0" xfId="0" applyFont="1" applyBorder="1" applyAlignment="1" applyProtection="1">
      <alignment horizontal="right"/>
      <protection hidden="1"/>
    </xf>
    <xf numFmtId="0" fontId="3" fillId="0" borderId="0" xfId="0" applyFont="1" applyBorder="1" applyAlignment="1" applyProtection="1">
      <alignment vertical="center"/>
      <protection hidden="1"/>
    </xf>
    <xf numFmtId="0" fontId="14" fillId="0" borderId="0" xfId="0" applyFont="1" applyBorder="1" applyAlignment="1" applyProtection="1">
      <alignment horizontal="right"/>
      <protection hidden="1"/>
    </xf>
    <xf numFmtId="164" fontId="32" fillId="2" borderId="0" xfId="1" applyNumberFormat="1" applyFont="1" applyFill="1" applyBorder="1" applyAlignment="1" applyProtection="1">
      <alignment horizontal="center"/>
      <protection hidden="1"/>
    </xf>
    <xf numFmtId="164" fontId="31" fillId="2" borderId="0" xfId="1" applyNumberFormat="1" applyFont="1" applyFill="1" applyBorder="1" applyAlignment="1" applyProtection="1">
      <alignment horizontal="center" wrapText="1"/>
      <protection hidden="1"/>
    </xf>
    <xf numFmtId="0" fontId="6" fillId="0" borderId="0" xfId="0" applyFont="1" applyBorder="1" applyAlignment="1" applyProtection="1">
      <alignment vertical="center"/>
      <protection hidden="1"/>
    </xf>
    <xf numFmtId="0" fontId="0" fillId="0" borderId="0" xfId="0" applyBorder="1" applyAlignment="1" applyProtection="1">
      <alignment horizontal="left"/>
      <protection hidden="1"/>
    </xf>
    <xf numFmtId="0" fontId="5" fillId="0" borderId="0" xfId="0" applyFont="1" applyBorder="1" applyAlignment="1" applyProtection="1">
      <alignment horizontal="right" vertical="center"/>
      <protection hidden="1"/>
    </xf>
    <xf numFmtId="0" fontId="3" fillId="0" borderId="0" xfId="0" applyFont="1" applyBorder="1" applyAlignment="1" applyProtection="1">
      <alignment horizontal="right" vertical="center"/>
      <protection hidden="1"/>
    </xf>
    <xf numFmtId="0" fontId="13" fillId="0" borderId="0" xfId="0" applyFont="1" applyBorder="1" applyAlignment="1" applyProtection="1">
      <alignment horizontal="right" vertical="center"/>
      <protection hidden="1"/>
    </xf>
    <xf numFmtId="0" fontId="30" fillId="0" borderId="0" xfId="0" applyFont="1" applyBorder="1" applyAlignment="1" applyProtection="1">
      <alignment horizontal="center"/>
      <protection hidden="1"/>
    </xf>
    <xf numFmtId="164" fontId="21" fillId="2" borderId="0" xfId="1" applyNumberFormat="1" applyFont="1" applyFill="1" applyBorder="1" applyAlignment="1" applyProtection="1">
      <alignment horizontal="right"/>
      <protection hidden="1"/>
    </xf>
    <xf numFmtId="9" fontId="3" fillId="0" borderId="0" xfId="0" applyNumberFormat="1" applyFont="1" applyBorder="1" applyAlignment="1" applyProtection="1">
      <alignment horizontal="right"/>
      <protection hidden="1"/>
    </xf>
    <xf numFmtId="0" fontId="33" fillId="0" borderId="0" xfId="0" applyFont="1" applyAlignment="1" applyProtection="1">
      <alignment horizontal="right"/>
      <protection hidden="1"/>
    </xf>
    <xf numFmtId="0" fontId="34" fillId="0" borderId="0" xfId="0" applyFont="1" applyBorder="1" applyAlignment="1" applyProtection="1">
      <alignment horizontal="right"/>
      <protection hidden="1"/>
    </xf>
    <xf numFmtId="0" fontId="0" fillId="0" borderId="0" xfId="0" applyProtection="1">
      <protection hidden="1"/>
    </xf>
    <xf numFmtId="1" fontId="0" fillId="0" borderId="0" xfId="0" applyNumberFormat="1" applyProtection="1">
      <protection hidden="1"/>
    </xf>
    <xf numFmtId="0" fontId="36" fillId="0" borderId="0" xfId="0" applyFont="1" applyBorder="1" applyAlignment="1" applyProtection="1">
      <alignment horizontal="left"/>
      <protection hidden="1"/>
    </xf>
    <xf numFmtId="0" fontId="22" fillId="2" borderId="0" xfId="0" applyFont="1" applyFill="1" applyBorder="1" applyAlignment="1" applyProtection="1">
      <alignment horizontal="right" vertical="center"/>
      <protection hidden="1"/>
    </xf>
    <xf numFmtId="0" fontId="22" fillId="0" borderId="0" xfId="0" applyFont="1" applyFill="1" applyBorder="1" applyAlignment="1" applyProtection="1">
      <alignment horizontal="right" vertical="center"/>
      <protection locked="0"/>
    </xf>
    <xf numFmtId="9" fontId="0" fillId="0" borderId="0" xfId="0" applyNumberFormat="1" applyProtection="1">
      <protection hidden="1"/>
    </xf>
    <xf numFmtId="44" fontId="0" fillId="0" borderId="0" xfId="0" applyNumberFormat="1" applyProtection="1">
      <protection hidden="1"/>
    </xf>
    <xf numFmtId="0" fontId="0" fillId="0" borderId="0" xfId="0" applyNumberFormat="1" applyProtection="1">
      <protection hidden="1"/>
    </xf>
    <xf numFmtId="166" fontId="6" fillId="0" borderId="0" xfId="1" applyNumberFormat="1" applyFont="1" applyProtection="1">
      <protection hidden="1"/>
    </xf>
    <xf numFmtId="9" fontId="0" fillId="0" borderId="0" xfId="2" applyFont="1" applyProtection="1">
      <protection hidden="1"/>
    </xf>
    <xf numFmtId="167" fontId="0" fillId="0" borderId="0" xfId="2" applyNumberFormat="1" applyFont="1" applyProtection="1">
      <protection hidden="1"/>
    </xf>
    <xf numFmtId="10" fontId="0" fillId="0" borderId="0" xfId="0" applyNumberFormat="1" applyProtection="1">
      <protection hidden="1"/>
    </xf>
    <xf numFmtId="0" fontId="27" fillId="5" borderId="7" xfId="0" applyFont="1" applyFill="1" applyBorder="1" applyAlignment="1" applyProtection="1">
      <alignment horizontal="center" vertical="center"/>
      <protection hidden="1"/>
    </xf>
    <xf numFmtId="166" fontId="0" fillId="0" borderId="0" xfId="1" applyNumberFormat="1" applyFont="1" applyProtection="1">
      <protection hidden="1"/>
    </xf>
    <xf numFmtId="0" fontId="0" fillId="0" borderId="0" xfId="0" applyFill="1" applyBorder="1" applyAlignment="1" applyProtection="1">
      <alignment horizontal="left"/>
      <protection hidden="1"/>
    </xf>
    <xf numFmtId="164" fontId="21" fillId="0" borderId="0" xfId="1" applyNumberFormat="1" applyFont="1" applyFill="1" applyBorder="1" applyAlignment="1" applyProtection="1">
      <protection hidden="1"/>
    </xf>
    <xf numFmtId="0" fontId="14" fillId="0" borderId="0" xfId="0" applyFont="1" applyFill="1" applyBorder="1" applyAlignment="1" applyProtection="1">
      <alignment horizontal="right"/>
      <protection hidden="1"/>
    </xf>
    <xf numFmtId="0" fontId="0" fillId="0" borderId="0" xfId="0" applyFill="1" applyBorder="1" applyProtection="1">
      <protection hidden="1"/>
    </xf>
    <xf numFmtId="0" fontId="24" fillId="0" borderId="0" xfId="0" applyFont="1" applyAlignment="1" applyProtection="1">
      <alignment vertical="center"/>
      <protection hidden="1"/>
    </xf>
    <xf numFmtId="0" fontId="24" fillId="0" borderId="0" xfId="0" applyFont="1" applyAlignment="1" applyProtection="1">
      <alignment horizontal="left" vertical="center"/>
      <protection hidden="1"/>
    </xf>
    <xf numFmtId="0" fontId="3" fillId="4" borderId="5" xfId="0" applyFont="1" applyFill="1" applyBorder="1" applyAlignment="1" applyProtection="1">
      <alignment horizontal="center" vertical="center"/>
      <protection locked="0"/>
    </xf>
    <xf numFmtId="44" fontId="3" fillId="0" borderId="5" xfId="1" applyFont="1" applyBorder="1" applyProtection="1">
      <protection hidden="1"/>
    </xf>
    <xf numFmtId="0" fontId="15" fillId="0" borderId="5" xfId="0" applyFont="1" applyBorder="1" applyAlignment="1" applyProtection="1">
      <alignment horizontal="left"/>
      <protection hidden="1"/>
    </xf>
    <xf numFmtId="0" fontId="15" fillId="0" borderId="2" xfId="0" applyFont="1" applyBorder="1" applyAlignment="1" applyProtection="1">
      <alignment horizontal="left"/>
      <protection hidden="1"/>
    </xf>
    <xf numFmtId="165" fontId="12" fillId="0" borderId="0" xfId="1" applyNumberFormat="1" applyFont="1" applyBorder="1" applyAlignment="1" applyProtection="1">
      <alignment horizontal="center"/>
      <protection hidden="1"/>
    </xf>
    <xf numFmtId="44" fontId="3" fillId="0" borderId="0" xfId="1" applyFont="1" applyBorder="1" applyProtection="1">
      <protection hidden="1"/>
    </xf>
    <xf numFmtId="0" fontId="9" fillId="10" borderId="5" xfId="0" applyFont="1" applyFill="1" applyBorder="1" applyAlignment="1" applyProtection="1">
      <alignment horizontal="center" vertical="center" wrapText="1"/>
      <protection hidden="1"/>
    </xf>
    <xf numFmtId="0" fontId="7" fillId="10" borderId="2" xfId="0" quotePrefix="1" applyFont="1" applyFill="1" applyBorder="1" applyAlignment="1" applyProtection="1">
      <alignment horizontal="center" wrapText="1"/>
      <protection hidden="1"/>
    </xf>
    <xf numFmtId="0" fontId="9" fillId="11" borderId="5" xfId="0" applyFont="1" applyFill="1" applyBorder="1" applyAlignment="1" applyProtection="1">
      <alignment vertical="center" wrapText="1"/>
      <protection hidden="1"/>
    </xf>
    <xf numFmtId="0" fontId="7" fillId="11" borderId="2" xfId="0" quotePrefix="1" applyFont="1" applyFill="1" applyBorder="1" applyAlignment="1" applyProtection="1">
      <alignment horizontal="center" wrapText="1"/>
      <protection hidden="1"/>
    </xf>
    <xf numFmtId="9" fontId="3" fillId="12" borderId="7" xfId="2" applyFont="1" applyFill="1" applyBorder="1" applyAlignment="1" applyProtection="1">
      <alignment horizontal="right"/>
      <protection hidden="1"/>
    </xf>
    <xf numFmtId="9" fontId="3" fillId="12" borderId="7" xfId="2" applyFont="1" applyFill="1" applyBorder="1" applyAlignment="1" applyProtection="1">
      <protection locked="0"/>
    </xf>
    <xf numFmtId="9" fontId="14" fillId="12" borderId="7" xfId="0" applyNumberFormat="1" applyFont="1" applyFill="1" applyBorder="1" applyAlignment="1" applyProtection="1">
      <protection hidden="1"/>
    </xf>
    <xf numFmtId="44" fontId="13" fillId="7" borderId="7" xfId="1" applyFont="1" applyFill="1" applyBorder="1" applyAlignment="1" applyProtection="1">
      <protection hidden="1"/>
    </xf>
    <xf numFmtId="44" fontId="14" fillId="7" borderId="7" xfId="1" applyFont="1" applyFill="1" applyBorder="1" applyAlignment="1" applyProtection="1">
      <protection hidden="1"/>
    </xf>
    <xf numFmtId="44" fontId="14" fillId="7" borderId="7" xfId="1" applyFont="1" applyFill="1" applyBorder="1" applyAlignment="1" applyProtection="1">
      <alignment horizontal="right"/>
      <protection hidden="1"/>
    </xf>
    <xf numFmtId="44" fontId="14" fillId="3" borderId="7" xfId="0" applyNumberFormat="1" applyFont="1" applyFill="1" applyBorder="1" applyAlignment="1" applyProtection="1">
      <alignment horizontal="right" vertical="center"/>
      <protection hidden="1"/>
    </xf>
    <xf numFmtId="0" fontId="6" fillId="9" borderId="5" xfId="3"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hidden="1"/>
    </xf>
    <xf numFmtId="0" fontId="15" fillId="0" borderId="5" xfId="0" applyFont="1" applyBorder="1" applyAlignment="1" applyProtection="1">
      <alignment horizontal="left"/>
      <protection hidden="1"/>
    </xf>
    <xf numFmtId="0" fontId="15" fillId="0" borderId="5" xfId="0" applyFont="1" applyBorder="1" applyAlignment="1" applyProtection="1">
      <alignment horizontal="left"/>
      <protection hidden="1"/>
    </xf>
    <xf numFmtId="0" fontId="9" fillId="14" borderId="5" xfId="0" applyFont="1" applyFill="1" applyBorder="1" applyAlignment="1" applyProtection="1">
      <alignment horizontal="center" vertical="center" wrapText="1"/>
      <protection hidden="1"/>
    </xf>
    <xf numFmtId="0" fontId="7" fillId="14" borderId="2" xfId="0" quotePrefix="1" applyFont="1" applyFill="1" applyBorder="1" applyAlignment="1" applyProtection="1">
      <alignment horizontal="center" wrapText="1"/>
      <protection hidden="1"/>
    </xf>
    <xf numFmtId="165" fontId="12" fillId="0" borderId="5" xfId="1" applyNumberFormat="1" applyFont="1" applyBorder="1" applyAlignment="1" applyProtection="1">
      <alignment horizontal="center"/>
      <protection hidden="1"/>
    </xf>
    <xf numFmtId="0" fontId="27" fillId="0" borderId="0" xfId="0" applyFont="1" applyFill="1" applyBorder="1" applyAlignment="1" applyProtection="1">
      <alignment horizontal="center" vertical="center"/>
      <protection hidden="1"/>
    </xf>
    <xf numFmtId="9" fontId="28" fillId="0" borderId="0" xfId="0" applyNumberFormat="1" applyFont="1" applyFill="1" applyBorder="1" applyAlignment="1" applyProtection="1">
      <alignment horizontal="center" vertical="center"/>
      <protection hidden="1"/>
    </xf>
    <xf numFmtId="0" fontId="15" fillId="0" borderId="5" xfId="0" applyFont="1" applyBorder="1" applyAlignment="1" applyProtection="1">
      <alignment horizontal="left" wrapText="1"/>
      <protection hidden="1"/>
    </xf>
    <xf numFmtId="0" fontId="15" fillId="0" borderId="5" xfId="0" applyFont="1" applyBorder="1" applyAlignment="1" applyProtection="1">
      <alignment horizontal="left"/>
      <protection hidden="1"/>
    </xf>
    <xf numFmtId="0" fontId="9" fillId="14" borderId="5" xfId="0" applyFont="1" applyFill="1" applyBorder="1" applyAlignment="1" applyProtection="1">
      <alignment horizontal="left" vertical="center" wrapText="1"/>
      <protection hidden="1"/>
    </xf>
    <xf numFmtId="0" fontId="35" fillId="0" borderId="0" xfId="0" applyFont="1" applyAlignment="1" applyProtection="1">
      <alignment horizontal="left" wrapText="1"/>
      <protection hidden="1"/>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49" fontId="37" fillId="7" borderId="1" xfId="2" applyNumberFormat="1" applyFont="1" applyFill="1" applyBorder="1" applyAlignment="1" applyProtection="1">
      <alignment horizontal="center" vertical="center"/>
      <protection locked="0"/>
    </xf>
    <xf numFmtId="49" fontId="37" fillId="7" borderId="2" xfId="2" applyNumberFormat="1" applyFont="1" applyFill="1" applyBorder="1" applyAlignment="1" applyProtection="1">
      <alignment horizontal="center" vertical="center"/>
      <protection locked="0"/>
    </xf>
    <xf numFmtId="49" fontId="37" fillId="7" borderId="8" xfId="2" applyNumberFormat="1" applyFont="1" applyFill="1" applyBorder="1" applyAlignment="1" applyProtection="1">
      <alignment horizontal="center" vertical="center"/>
      <protection locked="0"/>
    </xf>
    <xf numFmtId="0" fontId="37" fillId="7" borderId="1" xfId="0" applyFont="1" applyFill="1" applyBorder="1" applyAlignment="1" applyProtection="1">
      <alignment horizontal="center" vertical="center"/>
      <protection locked="0"/>
    </xf>
    <xf numFmtId="0" fontId="37" fillId="7" borderId="8" xfId="0" applyFont="1" applyFill="1" applyBorder="1" applyAlignment="1" applyProtection="1">
      <alignment horizontal="center" vertical="center"/>
      <protection locked="0"/>
    </xf>
    <xf numFmtId="0" fontId="6" fillId="7" borderId="4" xfId="0" applyFont="1" applyFill="1" applyBorder="1" applyAlignment="1" applyProtection="1">
      <alignment horizontal="center"/>
      <protection locked="0"/>
    </xf>
    <xf numFmtId="0" fontId="6" fillId="7" borderId="5" xfId="0" applyFont="1" applyFill="1" applyBorder="1" applyAlignment="1" applyProtection="1">
      <alignment horizontal="center"/>
      <protection locked="0"/>
    </xf>
    <xf numFmtId="0" fontId="6" fillId="7" borderId="6" xfId="0" applyFont="1" applyFill="1" applyBorder="1" applyAlignment="1" applyProtection="1">
      <alignment horizontal="center"/>
      <protection locked="0"/>
    </xf>
    <xf numFmtId="0" fontId="22" fillId="0" borderId="5" xfId="0" applyFont="1" applyFill="1" applyBorder="1" applyAlignment="1" applyProtection="1">
      <alignment horizontal="center" vertical="center"/>
      <protection hidden="1"/>
    </xf>
    <xf numFmtId="0" fontId="23" fillId="0" borderId="5" xfId="0" applyFont="1" applyBorder="1" applyAlignment="1" applyProtection="1">
      <alignment horizontal="center" vertical="center"/>
      <protection hidden="1"/>
    </xf>
    <xf numFmtId="0" fontId="37" fillId="7" borderId="4" xfId="0" applyFont="1" applyFill="1" applyBorder="1" applyAlignment="1" applyProtection="1">
      <alignment horizontal="center" vertical="center"/>
      <protection locked="0"/>
    </xf>
    <xf numFmtId="0" fontId="37" fillId="7" borderId="5" xfId="0" applyFont="1" applyFill="1" applyBorder="1" applyAlignment="1" applyProtection="1">
      <alignment horizontal="center" vertical="center"/>
      <protection locked="0"/>
    </xf>
    <xf numFmtId="0" fontId="37" fillId="7" borderId="6" xfId="0" applyFont="1" applyFill="1" applyBorder="1" applyAlignment="1" applyProtection="1">
      <alignment horizontal="center" vertical="center"/>
      <protection locked="0"/>
    </xf>
    <xf numFmtId="0" fontId="28" fillId="3" borderId="2" xfId="0" applyFont="1" applyFill="1" applyBorder="1" applyAlignment="1" applyProtection="1">
      <alignment horizontal="center" vertical="center"/>
      <protection hidden="1"/>
    </xf>
    <xf numFmtId="0" fontId="28" fillId="3" borderId="3" xfId="0" applyFont="1" applyFill="1" applyBorder="1" applyAlignment="1" applyProtection="1">
      <alignment horizontal="center" vertical="center"/>
      <protection hidden="1"/>
    </xf>
    <xf numFmtId="164" fontId="22" fillId="2" borderId="3" xfId="1" applyNumberFormat="1" applyFont="1" applyFill="1" applyBorder="1" applyAlignment="1" applyProtection="1">
      <alignment horizontal="center" vertical="center" wrapText="1"/>
      <protection hidden="1"/>
    </xf>
    <xf numFmtId="44" fontId="32" fillId="13" borderId="4" xfId="1" applyNumberFormat="1" applyFont="1" applyFill="1" applyBorder="1" applyAlignment="1" applyProtection="1">
      <alignment horizontal="center"/>
      <protection hidden="1"/>
    </xf>
    <xf numFmtId="44" fontId="32" fillId="13" borderId="6" xfId="1" applyNumberFormat="1" applyFont="1" applyFill="1" applyBorder="1" applyAlignment="1" applyProtection="1">
      <alignment horizontal="center"/>
      <protection hidden="1"/>
    </xf>
    <xf numFmtId="164" fontId="44" fillId="2" borderId="0" xfId="1" applyNumberFormat="1" applyFont="1" applyFill="1" applyBorder="1" applyAlignment="1" applyProtection="1">
      <alignment horizontal="center" vertical="center" wrapText="1"/>
      <protection hidden="1"/>
    </xf>
    <xf numFmtId="0" fontId="31" fillId="0" borderId="0" xfId="0" applyFont="1" applyBorder="1" applyAlignment="1" applyProtection="1">
      <alignment horizontal="center" vertical="center" wrapText="1"/>
      <protection hidden="1"/>
    </xf>
    <xf numFmtId="9" fontId="48" fillId="13" borderId="4" xfId="2" applyFont="1" applyFill="1" applyBorder="1" applyAlignment="1" applyProtection="1">
      <alignment horizontal="center"/>
      <protection hidden="1"/>
    </xf>
    <xf numFmtId="9" fontId="48" fillId="13" borderId="5" xfId="2" applyFont="1" applyFill="1" applyBorder="1" applyAlignment="1" applyProtection="1">
      <alignment horizontal="center"/>
      <protection hidden="1"/>
    </xf>
    <xf numFmtId="9" fontId="48" fillId="13" borderId="6" xfId="2" applyFont="1" applyFill="1" applyBorder="1" applyAlignment="1" applyProtection="1">
      <alignment horizontal="center"/>
      <protection hidden="1"/>
    </xf>
    <xf numFmtId="0" fontId="24" fillId="0" borderId="0" xfId="0" applyFont="1" applyAlignment="1" applyProtection="1">
      <alignment horizontal="left" vertical="center" wrapText="1"/>
      <protection hidden="1"/>
    </xf>
    <xf numFmtId="0" fontId="38" fillId="0" borderId="0" xfId="0" applyFont="1" applyAlignment="1" applyProtection="1">
      <alignment horizontal="center" vertical="center" wrapText="1"/>
      <protection hidden="1"/>
    </xf>
    <xf numFmtId="0" fontId="43" fillId="0" borderId="0" xfId="0" applyFont="1" applyAlignment="1" applyProtection="1">
      <alignment horizontal="center" vertical="center"/>
      <protection hidden="1"/>
    </xf>
    <xf numFmtId="164" fontId="28" fillId="3" borderId="8" xfId="1" applyNumberFormat="1" applyFont="1" applyFill="1" applyBorder="1" applyAlignment="1" applyProtection="1">
      <alignment horizontal="center" vertical="center"/>
      <protection hidden="1"/>
    </xf>
    <xf numFmtId="164" fontId="28" fillId="3" borderId="10" xfId="1" applyNumberFormat="1" applyFont="1" applyFill="1" applyBorder="1" applyAlignment="1" applyProtection="1">
      <alignment horizontal="center" vertical="center"/>
      <protection hidden="1"/>
    </xf>
    <xf numFmtId="164" fontId="28" fillId="3" borderId="1" xfId="1" applyNumberFormat="1" applyFont="1" applyFill="1" applyBorder="1" applyAlignment="1" applyProtection="1">
      <alignment horizontal="center" vertical="center"/>
      <protection hidden="1"/>
    </xf>
    <xf numFmtId="164" fontId="28" fillId="3" borderId="9" xfId="1" applyNumberFormat="1" applyFont="1" applyFill="1" applyBorder="1" applyAlignment="1" applyProtection="1">
      <alignment horizontal="center" vertical="center"/>
      <protection hidden="1"/>
    </xf>
    <xf numFmtId="0" fontId="22" fillId="2" borderId="0" xfId="0" applyFont="1" applyFill="1" applyBorder="1" applyAlignment="1" applyProtection="1">
      <alignment horizontal="right" vertical="center"/>
      <protection hidden="1"/>
    </xf>
    <xf numFmtId="0" fontId="27" fillId="8" borderId="4" xfId="0" applyFont="1" applyFill="1" applyBorder="1" applyAlignment="1" applyProtection="1">
      <alignment horizontal="center" vertical="center"/>
      <protection hidden="1"/>
    </xf>
    <xf numFmtId="0" fontId="27" fillId="8" borderId="5" xfId="0" applyFont="1" applyFill="1" applyBorder="1" applyAlignment="1" applyProtection="1">
      <alignment horizontal="center" vertical="center"/>
      <protection hidden="1"/>
    </xf>
    <xf numFmtId="0" fontId="27" fillId="8" borderId="6" xfId="0" applyFont="1" applyFill="1" applyBorder="1" applyAlignment="1" applyProtection="1">
      <alignment horizontal="center" vertical="center"/>
      <protection hidden="1"/>
    </xf>
    <xf numFmtId="164" fontId="28" fillId="3" borderId="8" xfId="1" applyNumberFormat="1" applyFont="1" applyFill="1" applyBorder="1" applyAlignment="1" applyProtection="1">
      <alignment horizontal="left" vertical="center"/>
      <protection hidden="1"/>
    </xf>
    <xf numFmtId="164" fontId="28" fillId="3" borderId="10" xfId="1" applyNumberFormat="1" applyFont="1" applyFill="1" applyBorder="1" applyAlignment="1" applyProtection="1">
      <alignment horizontal="left" vertical="center"/>
      <protection hidden="1"/>
    </xf>
    <xf numFmtId="9" fontId="28" fillId="6" borderId="11" xfId="0" applyNumberFormat="1" applyFont="1" applyFill="1" applyBorder="1" applyAlignment="1" applyProtection="1">
      <alignment horizontal="center" vertical="center"/>
      <protection hidden="1"/>
    </xf>
    <xf numFmtId="9" fontId="28" fillId="6" borderId="12" xfId="0" applyNumberFormat="1" applyFont="1" applyFill="1" applyBorder="1" applyAlignment="1" applyProtection="1">
      <alignment horizontal="center" vertical="center"/>
      <protection hidden="1"/>
    </xf>
    <xf numFmtId="0" fontId="15" fillId="0" borderId="2" xfId="0" applyFont="1" applyBorder="1" applyAlignment="1" applyProtection="1">
      <alignment horizontal="left"/>
      <protection hidden="1"/>
    </xf>
    <xf numFmtId="0" fontId="9" fillId="11" borderId="5" xfId="0" applyFont="1" applyFill="1" applyBorder="1" applyAlignment="1" applyProtection="1">
      <alignment horizontal="left" vertical="center" wrapText="1"/>
      <protection hidden="1"/>
    </xf>
    <xf numFmtId="0" fontId="9" fillId="10" borderId="5" xfId="0" applyFont="1" applyFill="1" applyBorder="1" applyAlignment="1" applyProtection="1">
      <alignment horizontal="left" vertical="center" wrapText="1"/>
      <protection hidden="1"/>
    </xf>
    <xf numFmtId="0" fontId="24" fillId="0" borderId="0" xfId="0" applyFont="1" applyAlignment="1" applyProtection="1">
      <alignment horizontal="left" vertical="center"/>
      <protection hidden="1"/>
    </xf>
    <xf numFmtId="0" fontId="0" fillId="0" borderId="0" xfId="0" applyAlignment="1" applyProtection="1">
      <alignment horizontal="left"/>
      <protection hidden="1"/>
    </xf>
    <xf numFmtId="9" fontId="28" fillId="6" borderId="7" xfId="0" applyNumberFormat="1" applyFont="1" applyFill="1" applyBorder="1" applyAlignment="1" applyProtection="1">
      <alignment horizontal="center" vertical="center"/>
      <protection hidden="1"/>
    </xf>
    <xf numFmtId="164" fontId="28" fillId="3" borderId="1" xfId="1" applyNumberFormat="1" applyFont="1" applyFill="1" applyBorder="1" applyAlignment="1" applyProtection="1">
      <alignment horizontal="right" vertical="center"/>
      <protection hidden="1"/>
    </xf>
    <xf numFmtId="164" fontId="28" fillId="3" borderId="2" xfId="1" applyNumberFormat="1" applyFont="1" applyFill="1" applyBorder="1" applyAlignment="1" applyProtection="1">
      <alignment horizontal="right" vertical="center"/>
      <protection hidden="1"/>
    </xf>
    <xf numFmtId="164" fontId="28" fillId="3" borderId="9" xfId="1" applyNumberFormat="1" applyFont="1" applyFill="1" applyBorder="1" applyAlignment="1" applyProtection="1">
      <alignment horizontal="right" vertical="center"/>
      <protection hidden="1"/>
    </xf>
    <xf numFmtId="164" fontId="28" fillId="3" borderId="3" xfId="1" applyNumberFormat="1" applyFont="1" applyFill="1" applyBorder="1" applyAlignment="1" applyProtection="1">
      <alignment horizontal="right" vertical="center"/>
      <protection hidden="1"/>
    </xf>
    <xf numFmtId="0" fontId="9" fillId="3" borderId="5" xfId="0" applyFont="1" applyFill="1" applyBorder="1" applyAlignment="1" applyProtection="1">
      <alignment horizontal="left" vertical="center" wrapText="1"/>
      <protection hidden="1"/>
    </xf>
    <xf numFmtId="165" fontId="12" fillId="0" borderId="5" xfId="1" applyNumberFormat="1" applyFont="1" applyFill="1" applyBorder="1" applyAlignment="1" applyProtection="1">
      <alignment horizontal="center"/>
      <protection hidden="1"/>
    </xf>
    <xf numFmtId="0" fontId="7" fillId="3" borderId="5" xfId="0" quotePrefix="1" applyFont="1" applyFill="1" applyBorder="1" applyAlignment="1" applyProtection="1">
      <alignment horizontal="center" wrapText="1"/>
      <protection hidden="1"/>
    </xf>
    <xf numFmtId="164" fontId="12" fillId="0" borderId="5" xfId="1" applyNumberFormat="1" applyFont="1" applyBorder="1" applyAlignment="1" applyProtection="1">
      <alignment horizontal="center"/>
      <protection hidden="1"/>
    </xf>
    <xf numFmtId="0" fontId="7" fillId="14" borderId="5" xfId="0" quotePrefix="1" applyFont="1" applyFill="1" applyBorder="1" applyAlignment="1" applyProtection="1">
      <alignment horizontal="center" wrapText="1"/>
      <protection hidden="1"/>
    </xf>
    <xf numFmtId="0" fontId="7" fillId="11" borderId="5" xfId="0" quotePrefix="1" applyFont="1" applyFill="1" applyBorder="1" applyAlignment="1" applyProtection="1">
      <alignment horizontal="center" wrapText="1"/>
      <protection hidden="1"/>
    </xf>
    <xf numFmtId="0" fontId="7" fillId="10" borderId="5" xfId="0" quotePrefix="1" applyFont="1" applyFill="1" applyBorder="1" applyAlignment="1" applyProtection="1">
      <alignment horizontal="center" wrapText="1"/>
      <protection hidden="1"/>
    </xf>
  </cellXfs>
  <cellStyles count="4">
    <cellStyle name="20% - Accent2" xfId="3" builtinId="34"/>
    <cellStyle name="Currency" xfId="1" builtinId="4"/>
    <cellStyle name="Normal" xfId="0" builtinId="0"/>
    <cellStyle name="Percent" xfId="2" builtinId="5"/>
  </cellStyles>
  <dxfs count="0"/>
  <tableStyles count="0" defaultTableStyle="TableStyleMedium2" defaultPivotStyle="PivotStyleLight16"/>
  <colors>
    <mruColors>
      <color rgb="FFFEB9B4"/>
      <color rgb="FF9966FF"/>
      <color rgb="FFCC99FF"/>
      <color rgb="FFFFCCFF"/>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28914</xdr:colOff>
      <xdr:row>0</xdr:row>
      <xdr:rowOff>81642</xdr:rowOff>
    </xdr:from>
    <xdr:to>
      <xdr:col>4</xdr:col>
      <xdr:colOff>598714</xdr:colOff>
      <xdr:row>0</xdr:row>
      <xdr:rowOff>1320925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450" y="81642"/>
          <a:ext cx="1658371" cy="1239283"/>
        </a:xfrm>
        <a:prstGeom prst="rect">
          <a:avLst/>
        </a:prstGeom>
      </xdr:spPr>
    </xdr:pic>
    <xdr:clientData/>
  </xdr:twoCellAnchor>
  <xdr:twoCellAnchor editAs="oneCell">
    <xdr:from>
      <xdr:col>15</xdr:col>
      <xdr:colOff>338071</xdr:colOff>
      <xdr:row>0</xdr:row>
      <xdr:rowOff>435427</xdr:rowOff>
    </xdr:from>
    <xdr:to>
      <xdr:col>16</xdr:col>
      <xdr:colOff>1494388</xdr:colOff>
      <xdr:row>0</xdr:row>
      <xdr:rowOff>1061356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69107" y="435427"/>
          <a:ext cx="1646174" cy="625929"/>
        </a:xfrm>
        <a:prstGeom prst="rect">
          <a:avLst/>
        </a:prstGeom>
      </xdr:spPr>
    </xdr:pic>
    <xdr:clientData/>
  </xdr:twoCellAnchor>
  <xdr:oneCellAnchor>
    <xdr:from>
      <xdr:col>5</xdr:col>
      <xdr:colOff>1238250</xdr:colOff>
      <xdr:row>25</xdr:row>
      <xdr:rowOff>79375</xdr:rowOff>
    </xdr:from>
    <xdr:ext cx="666749" cy="424295"/>
    <xdr:pic>
      <xdr:nvPicPr>
        <xdr:cNvPr id="6" name="Picture 5">
          <a:extLst>
            <a:ext uri="{FF2B5EF4-FFF2-40B4-BE49-F238E27FC236}">
              <a16:creationId xmlns:a16="http://schemas.microsoft.com/office/drawing/2014/main" id="{38DDB925-1101-454B-8F20-3EFE09338F11}"/>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3841750" y="10668000"/>
          <a:ext cx="666749" cy="42429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B59"/>
  <sheetViews>
    <sheetView tabSelected="1" zoomScale="60" zoomScaleNormal="60" zoomScaleSheetLayoutView="80" workbookViewId="0">
      <selection activeCell="O15" sqref="O15"/>
    </sheetView>
  </sheetViews>
  <sheetFormatPr defaultColWidth="17.7109375" defaultRowHeight="15" x14ac:dyDescent="0.25"/>
  <cols>
    <col min="1" max="1" width="7" style="46" customWidth="1"/>
    <col min="2" max="2" width="2.7109375" style="15" customWidth="1"/>
    <col min="3" max="3" width="12.140625" style="15" customWidth="1"/>
    <col min="4" max="4" width="4.140625" style="15" customWidth="1"/>
    <col min="5" max="5" width="13.42578125" style="15" customWidth="1"/>
    <col min="6" max="6" width="20.85546875" style="15" customWidth="1"/>
    <col min="7" max="7" width="6.7109375" style="15" customWidth="1"/>
    <col min="8" max="8" width="4" style="15" customWidth="1"/>
    <col min="9" max="9" width="9.85546875" style="15" customWidth="1"/>
    <col min="10" max="10" width="3.140625" style="15" customWidth="1"/>
    <col min="11" max="11" width="7.28515625" style="15" customWidth="1"/>
    <col min="12" max="12" width="7.140625" style="15" customWidth="1"/>
    <col min="13" max="13" width="4" style="15" customWidth="1"/>
    <col min="14" max="14" width="11.28515625" style="15" customWidth="1"/>
    <col min="15" max="15" width="17.140625" style="15" customWidth="1"/>
    <col min="16" max="16" width="7.28515625" style="15" customWidth="1"/>
    <col min="17" max="17" width="28.28515625" style="15" customWidth="1"/>
    <col min="18" max="29" width="17.7109375" style="15" customWidth="1"/>
    <col min="30" max="16384" width="17.7109375" style="15"/>
  </cols>
  <sheetData>
    <row r="1" spans="2:28" ht="111" customHeight="1" x14ac:dyDescent="0.25">
      <c r="B1" s="124" t="s">
        <v>56</v>
      </c>
      <c r="C1" s="124"/>
      <c r="D1" s="124"/>
      <c r="E1" s="124"/>
      <c r="F1" s="124"/>
      <c r="G1" s="124"/>
      <c r="H1" s="124"/>
      <c r="I1" s="124"/>
      <c r="J1" s="124"/>
      <c r="K1" s="124"/>
      <c r="L1" s="124"/>
      <c r="M1" s="124"/>
      <c r="N1" s="124"/>
      <c r="O1" s="124"/>
      <c r="P1" s="124"/>
      <c r="Q1" s="124"/>
    </row>
    <row r="2" spans="2:28" ht="6.75" customHeight="1" x14ac:dyDescent="0.25"/>
    <row r="3" spans="2:28" ht="15.75" x14ac:dyDescent="0.25">
      <c r="B3" s="122" t="s">
        <v>51</v>
      </c>
      <c r="C3" s="122"/>
      <c r="D3" s="122"/>
      <c r="E3" s="122"/>
      <c r="F3" s="122"/>
      <c r="G3" s="122"/>
      <c r="H3" s="122"/>
      <c r="I3" s="122"/>
      <c r="J3" s="122"/>
      <c r="K3" s="122"/>
      <c r="L3" s="122"/>
      <c r="M3" s="122"/>
      <c r="N3" s="122"/>
      <c r="O3" s="122"/>
      <c r="P3" s="122"/>
      <c r="Q3" s="122"/>
    </row>
    <row r="4" spans="2:28" ht="18.75" customHeight="1" x14ac:dyDescent="0.25">
      <c r="B4" s="64" t="s">
        <v>25</v>
      </c>
      <c r="C4" s="64"/>
      <c r="D4" s="64"/>
      <c r="E4" s="64"/>
      <c r="F4" s="64"/>
      <c r="G4" s="64"/>
      <c r="H4" s="64"/>
      <c r="I4" s="64"/>
      <c r="J4" s="64"/>
      <c r="K4" s="64"/>
      <c r="L4" s="64"/>
      <c r="M4" s="64"/>
      <c r="N4" s="64"/>
      <c r="O4" s="64"/>
      <c r="P4" s="64"/>
      <c r="Q4" s="64"/>
    </row>
    <row r="5" spans="2:28" ht="18.75" x14ac:dyDescent="0.25">
      <c r="B5" s="64" t="s">
        <v>52</v>
      </c>
      <c r="C5" s="64"/>
      <c r="D5" s="64"/>
      <c r="E5" s="64"/>
      <c r="F5" s="64"/>
      <c r="G5" s="64"/>
      <c r="H5" s="64"/>
      <c r="I5" s="64"/>
      <c r="J5" s="64"/>
      <c r="K5" s="64"/>
      <c r="L5" s="64"/>
      <c r="M5" s="64"/>
      <c r="N5" s="64"/>
      <c r="O5" s="64"/>
      <c r="P5" s="64"/>
      <c r="Q5" s="64"/>
    </row>
    <row r="6" spans="2:28" ht="15.75" x14ac:dyDescent="0.25">
      <c r="B6" s="140" t="s">
        <v>53</v>
      </c>
      <c r="C6" s="140"/>
      <c r="D6" s="140"/>
      <c r="E6" s="140"/>
      <c r="F6" s="140"/>
      <c r="G6" s="140"/>
      <c r="H6" s="140"/>
      <c r="I6" s="140"/>
      <c r="J6" s="140"/>
      <c r="K6" s="140"/>
      <c r="L6" s="140"/>
      <c r="M6" s="140"/>
      <c r="N6" s="140"/>
      <c r="O6" s="140"/>
      <c r="P6" s="140"/>
      <c r="Q6" s="140"/>
    </row>
    <row r="7" spans="2:28" ht="18.75" x14ac:dyDescent="0.25">
      <c r="B7" s="65" t="s">
        <v>35</v>
      </c>
      <c r="C7" s="65"/>
      <c r="D7" s="65"/>
      <c r="E7" s="65"/>
      <c r="F7" s="65"/>
      <c r="G7" s="65"/>
      <c r="H7" s="65"/>
      <c r="I7" s="65"/>
      <c r="J7" s="65"/>
      <c r="K7" s="65"/>
      <c r="L7" s="65"/>
      <c r="M7" s="65"/>
      <c r="N7" s="65"/>
      <c r="O7" s="65"/>
      <c r="P7" s="65"/>
      <c r="Q7" s="65"/>
    </row>
    <row r="8" spans="2:28" ht="33" customHeight="1" x14ac:dyDescent="0.25">
      <c r="B8" s="122" t="s">
        <v>54</v>
      </c>
      <c r="C8" s="122"/>
      <c r="D8" s="122"/>
      <c r="E8" s="122"/>
      <c r="F8" s="122"/>
      <c r="G8" s="122"/>
      <c r="H8" s="122"/>
      <c r="I8" s="122"/>
      <c r="J8" s="122"/>
      <c r="K8" s="122"/>
      <c r="L8" s="122"/>
      <c r="M8" s="122"/>
      <c r="N8" s="122"/>
      <c r="O8" s="122"/>
      <c r="P8" s="122"/>
      <c r="Q8" s="122"/>
    </row>
    <row r="9" spans="2:28" ht="49.5" customHeight="1" x14ac:dyDescent="0.25">
      <c r="B9" s="122" t="s">
        <v>55</v>
      </c>
      <c r="C9" s="122"/>
      <c r="D9" s="122"/>
      <c r="E9" s="122"/>
      <c r="F9" s="122"/>
      <c r="G9" s="122"/>
      <c r="H9" s="122"/>
      <c r="I9" s="122"/>
      <c r="J9" s="122"/>
      <c r="K9" s="122"/>
      <c r="L9" s="122"/>
      <c r="M9" s="122"/>
      <c r="N9" s="122"/>
      <c r="O9" s="122"/>
      <c r="P9" s="122"/>
      <c r="Q9" s="122"/>
    </row>
    <row r="10" spans="2:28" ht="7.5" customHeight="1" x14ac:dyDescent="0.25"/>
    <row r="11" spans="2:28" ht="50.25" customHeight="1" x14ac:dyDescent="0.35">
      <c r="B11" s="147" t="s">
        <v>26</v>
      </c>
      <c r="C11" s="147"/>
      <c r="D11" s="147"/>
      <c r="E11" s="147"/>
      <c r="F11" s="147"/>
      <c r="G11" s="147"/>
      <c r="H11" s="147"/>
      <c r="I11" s="147"/>
      <c r="J11" s="10"/>
      <c r="K11" s="149" t="s">
        <v>39</v>
      </c>
      <c r="L11" s="149"/>
      <c r="M11" s="149"/>
      <c r="N11" s="8"/>
      <c r="O11" s="8" t="s">
        <v>0</v>
      </c>
      <c r="P11" s="8"/>
      <c r="Q11" s="8" t="s">
        <v>3</v>
      </c>
      <c r="U11" s="54"/>
      <c r="V11" s="46"/>
      <c r="W11" s="46"/>
      <c r="X11" s="46"/>
      <c r="Y11" s="46"/>
      <c r="Z11" s="46"/>
      <c r="AA11" s="46"/>
    </row>
    <row r="12" spans="2:28" ht="38.1" customHeight="1" x14ac:dyDescent="0.35">
      <c r="B12" s="93" t="s">
        <v>6</v>
      </c>
      <c r="C12" s="93"/>
      <c r="D12" s="93"/>
      <c r="E12" s="93"/>
      <c r="F12" s="93"/>
      <c r="G12" s="93"/>
      <c r="H12" s="93"/>
      <c r="I12" s="93"/>
      <c r="J12" s="25"/>
      <c r="K12" s="148">
        <v>4064.4</v>
      </c>
      <c r="L12" s="148"/>
      <c r="M12" s="148"/>
      <c r="N12" s="9" t="s">
        <v>1</v>
      </c>
      <c r="O12" s="83"/>
      <c r="P12" s="9" t="s">
        <v>2</v>
      </c>
      <c r="Q12" s="67">
        <f>O12*K12</f>
        <v>0</v>
      </c>
      <c r="R12" s="51"/>
      <c r="S12" s="52"/>
      <c r="T12" s="52"/>
      <c r="U12" s="54"/>
      <c r="V12" s="46"/>
      <c r="W12" s="46"/>
      <c r="X12" s="46"/>
      <c r="Y12" s="47"/>
      <c r="Z12" s="55"/>
      <c r="AA12" s="46"/>
      <c r="AB12" s="57"/>
    </row>
    <row r="13" spans="2:28" ht="38.1" customHeight="1" x14ac:dyDescent="0.35">
      <c r="B13" s="93" t="s">
        <v>22</v>
      </c>
      <c r="C13" s="93"/>
      <c r="D13" s="93"/>
      <c r="E13" s="93"/>
      <c r="F13" s="93"/>
      <c r="G13" s="93"/>
      <c r="H13" s="93"/>
      <c r="I13" s="93"/>
      <c r="J13" s="25"/>
      <c r="K13" s="89">
        <v>973</v>
      </c>
      <c r="L13" s="89"/>
      <c r="M13" s="89"/>
      <c r="N13" s="9" t="s">
        <v>1</v>
      </c>
      <c r="O13" s="83"/>
      <c r="P13" s="9" t="s">
        <v>2</v>
      </c>
      <c r="Q13" s="67">
        <f>O13*K13</f>
        <v>0</v>
      </c>
      <c r="R13" s="51"/>
      <c r="S13" s="52"/>
      <c r="T13" s="52"/>
      <c r="U13" s="54"/>
      <c r="V13" s="46"/>
      <c r="W13" s="46"/>
      <c r="X13" s="46"/>
      <c r="Y13" s="47"/>
      <c r="Z13" s="55"/>
      <c r="AA13" s="46"/>
      <c r="AB13" s="57"/>
    </row>
    <row r="14" spans="2:28" ht="38.1" customHeight="1" x14ac:dyDescent="0.35">
      <c r="B14" s="93" t="s">
        <v>15</v>
      </c>
      <c r="C14" s="93"/>
      <c r="D14" s="93"/>
      <c r="E14" s="93"/>
      <c r="F14" s="93"/>
      <c r="G14" s="93"/>
      <c r="H14" s="93"/>
      <c r="I14" s="93"/>
      <c r="J14" s="25"/>
      <c r="K14" s="89">
        <v>994.05</v>
      </c>
      <c r="L14" s="89"/>
      <c r="M14" s="89"/>
      <c r="N14" s="9" t="s">
        <v>1</v>
      </c>
      <c r="O14" s="83"/>
      <c r="P14" s="9" t="s">
        <v>2</v>
      </c>
      <c r="Q14" s="67">
        <f>O14*K14</f>
        <v>0</v>
      </c>
      <c r="R14" s="51"/>
      <c r="S14" s="52"/>
      <c r="T14" s="52"/>
      <c r="U14" s="54"/>
      <c r="V14" s="46"/>
      <c r="W14" s="46"/>
      <c r="X14" s="46"/>
      <c r="Y14" s="47"/>
      <c r="Z14" s="56"/>
      <c r="AA14" s="46"/>
      <c r="AB14" s="57"/>
    </row>
    <row r="15" spans="2:28" ht="38.1" customHeight="1" x14ac:dyDescent="0.35">
      <c r="B15" s="137" t="s">
        <v>16</v>
      </c>
      <c r="C15" s="93"/>
      <c r="D15" s="93"/>
      <c r="E15" s="93"/>
      <c r="F15" s="93"/>
      <c r="G15" s="93"/>
      <c r="H15" s="93"/>
      <c r="I15" s="93"/>
      <c r="J15" s="25"/>
      <c r="K15" s="89">
        <v>758.65</v>
      </c>
      <c r="L15" s="89"/>
      <c r="M15" s="89"/>
      <c r="N15" s="9" t="s">
        <v>1</v>
      </c>
      <c r="O15" s="83"/>
      <c r="P15" s="9" t="s">
        <v>2</v>
      </c>
      <c r="Q15" s="67">
        <f>O15*K15</f>
        <v>0</v>
      </c>
      <c r="R15" s="51"/>
      <c r="S15" s="52"/>
      <c r="T15" s="52"/>
      <c r="U15" s="54"/>
      <c r="V15" s="46"/>
      <c r="W15" s="46"/>
      <c r="X15" s="46"/>
      <c r="Y15" s="47"/>
      <c r="Z15" s="55"/>
      <c r="AA15" s="46"/>
      <c r="AB15" s="57"/>
    </row>
    <row r="16" spans="2:28" s="46" customFormat="1" ht="15" customHeight="1" x14ac:dyDescent="0.35">
      <c r="B16" s="69"/>
      <c r="C16" s="12"/>
      <c r="D16" s="12"/>
      <c r="E16" s="12"/>
      <c r="F16" s="12"/>
      <c r="G16" s="12"/>
      <c r="H16" s="12"/>
      <c r="I16" s="12"/>
      <c r="J16" s="12"/>
      <c r="K16" s="70"/>
      <c r="L16" s="70"/>
      <c r="M16" s="70"/>
      <c r="N16" s="14"/>
      <c r="O16" s="84"/>
      <c r="P16" s="14"/>
      <c r="Q16" s="71"/>
      <c r="R16" s="51"/>
      <c r="S16" s="52"/>
      <c r="T16" s="52"/>
      <c r="U16" s="54"/>
      <c r="Y16" s="47"/>
      <c r="Z16" s="55"/>
      <c r="AB16" s="57"/>
    </row>
    <row r="17" spans="2:28" s="46" customFormat="1" ht="47.25" customHeight="1" x14ac:dyDescent="0.35">
      <c r="B17" s="138" t="s">
        <v>40</v>
      </c>
      <c r="C17" s="138"/>
      <c r="D17" s="138"/>
      <c r="E17" s="138"/>
      <c r="F17" s="138"/>
      <c r="G17" s="138"/>
      <c r="H17" s="138"/>
      <c r="I17" s="138"/>
      <c r="J17" s="74"/>
      <c r="K17" s="152" t="s">
        <v>39</v>
      </c>
      <c r="L17" s="152"/>
      <c r="M17" s="152"/>
      <c r="N17" s="75"/>
      <c r="O17" s="75" t="s">
        <v>0</v>
      </c>
      <c r="P17" s="75"/>
      <c r="Q17" s="75" t="s">
        <v>3</v>
      </c>
      <c r="R17" s="51"/>
      <c r="S17" s="52"/>
      <c r="T17" s="52"/>
      <c r="U17" s="54"/>
      <c r="Y17" s="47"/>
      <c r="Z17" s="55"/>
      <c r="AB17" s="57"/>
    </row>
    <row r="18" spans="2:28" s="46" customFormat="1" ht="38.1" customHeight="1" x14ac:dyDescent="0.35">
      <c r="B18" s="93" t="s">
        <v>41</v>
      </c>
      <c r="C18" s="93"/>
      <c r="D18" s="93"/>
      <c r="E18" s="93"/>
      <c r="F18" s="93"/>
      <c r="G18" s="93"/>
      <c r="H18" s="93"/>
      <c r="I18" s="93"/>
      <c r="J18" s="68"/>
      <c r="K18" s="148">
        <v>1348.1</v>
      </c>
      <c r="L18" s="148"/>
      <c r="M18" s="148"/>
      <c r="N18" s="9" t="s">
        <v>1</v>
      </c>
      <c r="O18" s="83"/>
      <c r="P18" s="9" t="s">
        <v>2</v>
      </c>
      <c r="Q18" s="67">
        <f>O18*K18</f>
        <v>0</v>
      </c>
      <c r="R18" s="51"/>
      <c r="S18" s="52"/>
      <c r="T18" s="52"/>
      <c r="U18" s="54"/>
      <c r="Y18" s="47"/>
      <c r="Z18" s="55"/>
      <c r="AB18" s="57"/>
    </row>
    <row r="19" spans="2:28" s="46" customFormat="1" ht="38.1" customHeight="1" x14ac:dyDescent="0.35">
      <c r="B19" s="93" t="s">
        <v>42</v>
      </c>
      <c r="C19" s="93"/>
      <c r="D19" s="93"/>
      <c r="E19" s="93"/>
      <c r="F19" s="93"/>
      <c r="G19" s="93"/>
      <c r="H19" s="93"/>
      <c r="I19" s="93"/>
      <c r="J19" s="85"/>
      <c r="K19" s="148">
        <v>304</v>
      </c>
      <c r="L19" s="148"/>
      <c r="M19" s="148"/>
      <c r="N19" s="9" t="s">
        <v>1</v>
      </c>
      <c r="O19" s="83"/>
      <c r="P19" s="9" t="s">
        <v>2</v>
      </c>
      <c r="Q19" s="67">
        <f>O19*K19</f>
        <v>0</v>
      </c>
      <c r="R19" s="51"/>
      <c r="S19" s="52"/>
      <c r="T19" s="52"/>
      <c r="U19" s="54"/>
      <c r="Y19" s="47"/>
      <c r="Z19" s="55"/>
      <c r="AB19" s="57"/>
    </row>
    <row r="20" spans="2:28" s="46" customFormat="1" ht="20.25" x14ac:dyDescent="0.3">
      <c r="B20" s="1"/>
      <c r="C20" s="1"/>
      <c r="D20" s="1"/>
      <c r="E20" s="1"/>
      <c r="F20" s="1"/>
      <c r="G20" s="1"/>
      <c r="H20" s="1"/>
      <c r="I20" s="1"/>
      <c r="J20" s="1"/>
      <c r="K20" s="1"/>
      <c r="L20" s="1"/>
      <c r="R20" s="51"/>
      <c r="S20" s="52"/>
      <c r="T20" s="52"/>
      <c r="U20" s="53"/>
      <c r="AB20" s="57"/>
    </row>
    <row r="21" spans="2:28" s="46" customFormat="1" ht="47.25" customHeight="1" x14ac:dyDescent="0.35">
      <c r="B21" s="139" t="s">
        <v>46</v>
      </c>
      <c r="C21" s="139"/>
      <c r="D21" s="139"/>
      <c r="E21" s="139"/>
      <c r="F21" s="139"/>
      <c r="G21" s="139"/>
      <c r="H21" s="139"/>
      <c r="I21" s="139"/>
      <c r="J21" s="72"/>
      <c r="K21" s="153" t="s">
        <v>38</v>
      </c>
      <c r="L21" s="153"/>
      <c r="M21" s="153"/>
      <c r="N21" s="73"/>
      <c r="O21" s="73" t="s">
        <v>0</v>
      </c>
      <c r="P21" s="73"/>
      <c r="Q21" s="73" t="s">
        <v>3</v>
      </c>
      <c r="R21" s="51"/>
      <c r="S21" s="52"/>
      <c r="T21" s="52"/>
      <c r="U21" s="53"/>
      <c r="AB21" s="57"/>
    </row>
    <row r="22" spans="2:28" s="46" customFormat="1" ht="38.1" customHeight="1" x14ac:dyDescent="0.35">
      <c r="B22" s="92" t="s">
        <v>57</v>
      </c>
      <c r="C22" s="93"/>
      <c r="D22" s="93"/>
      <c r="E22" s="93"/>
      <c r="F22" s="93"/>
      <c r="G22" s="93"/>
      <c r="H22" s="93"/>
      <c r="I22" s="93"/>
      <c r="J22" s="86"/>
      <c r="K22" s="89">
        <v>1737.47</v>
      </c>
      <c r="L22" s="89"/>
      <c r="M22" s="89"/>
      <c r="N22" s="9" t="s">
        <v>1</v>
      </c>
      <c r="O22" s="83"/>
      <c r="P22" s="9" t="s">
        <v>2</v>
      </c>
      <c r="Q22" s="67">
        <f>O22*K22</f>
        <v>0</v>
      </c>
      <c r="R22" s="51"/>
      <c r="S22" s="52"/>
      <c r="T22" s="52"/>
      <c r="U22" s="53"/>
      <c r="AB22" s="57"/>
    </row>
    <row r="23" spans="2:28" s="46" customFormat="1" ht="38.1" customHeight="1" x14ac:dyDescent="0.35">
      <c r="B23" s="92" t="s">
        <v>58</v>
      </c>
      <c r="C23" s="93"/>
      <c r="D23" s="93"/>
      <c r="E23" s="93"/>
      <c r="F23" s="93"/>
      <c r="G23" s="93"/>
      <c r="H23" s="93"/>
      <c r="I23" s="93"/>
      <c r="J23" s="86"/>
      <c r="K23" s="89">
        <v>1820.7</v>
      </c>
      <c r="L23" s="89"/>
      <c r="M23" s="89"/>
      <c r="N23" s="9" t="s">
        <v>1</v>
      </c>
      <c r="O23" s="83"/>
      <c r="P23" s="9" t="s">
        <v>2</v>
      </c>
      <c r="Q23" s="67">
        <f>O23*K23</f>
        <v>0</v>
      </c>
      <c r="R23" s="51"/>
      <c r="S23" s="52"/>
      <c r="T23" s="52"/>
      <c r="U23" s="53"/>
      <c r="AB23" s="57"/>
    </row>
    <row r="24" spans="2:28" s="46" customFormat="1" ht="38.1" customHeight="1" x14ac:dyDescent="0.35">
      <c r="B24" s="92" t="s">
        <v>59</v>
      </c>
      <c r="C24" s="93"/>
      <c r="D24" s="93"/>
      <c r="E24" s="93"/>
      <c r="F24" s="93"/>
      <c r="G24" s="93"/>
      <c r="H24" s="93"/>
      <c r="I24" s="93"/>
      <c r="J24" s="86"/>
      <c r="K24" s="89">
        <v>931.16</v>
      </c>
      <c r="L24" s="89"/>
      <c r="M24" s="89"/>
      <c r="N24" s="9" t="s">
        <v>1</v>
      </c>
      <c r="O24" s="83"/>
      <c r="P24" s="9" t="s">
        <v>2</v>
      </c>
      <c r="Q24" s="67">
        <f>O24*K24</f>
        <v>0</v>
      </c>
      <c r="R24" s="51"/>
      <c r="S24" s="52"/>
      <c r="T24" s="52"/>
      <c r="U24" s="53"/>
      <c r="AB24" s="57"/>
    </row>
    <row r="25" spans="2:28" ht="20.25" x14ac:dyDescent="0.3">
      <c r="B25" s="1"/>
      <c r="C25" s="1"/>
      <c r="D25" s="1"/>
      <c r="E25" s="1"/>
      <c r="F25" s="1"/>
      <c r="G25" s="1"/>
      <c r="H25" s="1"/>
      <c r="I25" s="1"/>
      <c r="J25" s="1"/>
      <c r="K25" s="1"/>
      <c r="L25" s="1"/>
      <c r="R25" s="51"/>
      <c r="S25" s="52"/>
      <c r="T25" s="52"/>
      <c r="U25" s="53"/>
      <c r="AB25" s="57"/>
    </row>
    <row r="26" spans="2:28" ht="47.25" customHeight="1" x14ac:dyDescent="0.35">
      <c r="B26" s="94" t="s">
        <v>45</v>
      </c>
      <c r="C26" s="94"/>
      <c r="D26" s="94"/>
      <c r="E26" s="94"/>
      <c r="F26" s="94"/>
      <c r="G26" s="94"/>
      <c r="H26" s="94"/>
      <c r="I26" s="94"/>
      <c r="J26" s="87"/>
      <c r="K26" s="151" t="s">
        <v>38</v>
      </c>
      <c r="L26" s="151"/>
      <c r="M26" s="151"/>
      <c r="N26" s="88"/>
      <c r="O26" s="88" t="s">
        <v>0</v>
      </c>
      <c r="P26" s="88"/>
      <c r="Q26" s="88" t="s">
        <v>3</v>
      </c>
      <c r="R26" s="51"/>
      <c r="S26" s="52"/>
      <c r="T26" s="52"/>
      <c r="U26" s="53"/>
      <c r="AB26" s="57"/>
    </row>
    <row r="27" spans="2:28" ht="38.1" customHeight="1" x14ac:dyDescent="0.35">
      <c r="B27" s="92" t="s">
        <v>47</v>
      </c>
      <c r="C27" s="93"/>
      <c r="D27" s="93"/>
      <c r="E27" s="93"/>
      <c r="F27" s="93"/>
      <c r="G27" s="93"/>
      <c r="H27" s="93"/>
      <c r="I27" s="93"/>
      <c r="J27" s="25"/>
      <c r="K27" s="89">
        <v>3973</v>
      </c>
      <c r="L27" s="89"/>
      <c r="M27" s="89"/>
      <c r="N27" s="9" t="s">
        <v>1</v>
      </c>
      <c r="O27" s="83"/>
      <c r="P27" s="9" t="s">
        <v>2</v>
      </c>
      <c r="Q27" s="67">
        <f>O27*K27</f>
        <v>0</v>
      </c>
      <c r="R27" s="51"/>
      <c r="S27" s="52"/>
      <c r="T27" s="52"/>
      <c r="U27" s="53"/>
      <c r="AB27" s="57"/>
    </row>
    <row r="28" spans="2:28" ht="38.1" customHeight="1" x14ac:dyDescent="0.35">
      <c r="B28" s="92" t="s">
        <v>48</v>
      </c>
      <c r="C28" s="93"/>
      <c r="D28" s="93"/>
      <c r="E28" s="93"/>
      <c r="F28" s="93"/>
      <c r="G28" s="93"/>
      <c r="H28" s="93"/>
      <c r="I28" s="93"/>
      <c r="J28" s="25"/>
      <c r="K28" s="89">
        <v>3988.1</v>
      </c>
      <c r="L28" s="89"/>
      <c r="M28" s="89"/>
      <c r="N28" s="9" t="s">
        <v>1</v>
      </c>
      <c r="O28" s="83"/>
      <c r="P28" s="9" t="s">
        <v>2</v>
      </c>
      <c r="Q28" s="67">
        <f>O28*K28</f>
        <v>0</v>
      </c>
      <c r="R28" s="51"/>
      <c r="S28" s="52"/>
      <c r="T28" s="52"/>
      <c r="U28" s="53"/>
      <c r="AB28" s="57"/>
    </row>
    <row r="29" spans="2:28" ht="38.1" customHeight="1" x14ac:dyDescent="0.35">
      <c r="B29" s="92" t="s">
        <v>49</v>
      </c>
      <c r="C29" s="93"/>
      <c r="D29" s="93"/>
      <c r="E29" s="93"/>
      <c r="F29" s="93"/>
      <c r="G29" s="93"/>
      <c r="H29" s="93"/>
      <c r="I29" s="93"/>
      <c r="J29" s="25"/>
      <c r="K29" s="89">
        <v>3517.3</v>
      </c>
      <c r="L29" s="89"/>
      <c r="M29" s="89"/>
      <c r="N29" s="9" t="s">
        <v>1</v>
      </c>
      <c r="O29" s="83"/>
      <c r="P29" s="9" t="s">
        <v>2</v>
      </c>
      <c r="Q29" s="67">
        <f>O29*K29</f>
        <v>0</v>
      </c>
      <c r="R29" s="51"/>
      <c r="S29" s="52"/>
      <c r="T29" s="52"/>
      <c r="U29" s="53"/>
      <c r="AB29" s="57"/>
    </row>
    <row r="30" spans="2:28" ht="38.1" hidden="1" customHeight="1" x14ac:dyDescent="0.35">
      <c r="B30" s="93" t="s">
        <v>27</v>
      </c>
      <c r="C30" s="93"/>
      <c r="D30" s="93"/>
      <c r="E30" s="93"/>
      <c r="F30" s="93"/>
      <c r="G30" s="93"/>
      <c r="H30" s="93"/>
      <c r="I30" s="93"/>
      <c r="J30" s="25"/>
      <c r="K30" s="150">
        <v>1075</v>
      </c>
      <c r="L30" s="150"/>
      <c r="M30" s="150"/>
      <c r="N30" s="9" t="s">
        <v>1</v>
      </c>
      <c r="O30" s="66"/>
      <c r="P30" s="9" t="s">
        <v>2</v>
      </c>
      <c r="Q30" s="67">
        <f>O30*K30</f>
        <v>0</v>
      </c>
      <c r="R30" s="51"/>
      <c r="S30" s="52"/>
      <c r="T30" s="52"/>
      <c r="U30" s="53"/>
      <c r="AB30" s="57"/>
    </row>
    <row r="31" spans="2:28" ht="18" hidden="1" customHeight="1" x14ac:dyDescent="0.35">
      <c r="B31" s="12"/>
      <c r="C31" s="48" t="s">
        <v>33</v>
      </c>
      <c r="D31" s="12"/>
      <c r="E31" s="12"/>
      <c r="F31" s="12"/>
      <c r="G31" s="12"/>
      <c r="H31" s="12"/>
      <c r="I31" s="12"/>
      <c r="J31" s="12"/>
      <c r="K31" s="12"/>
      <c r="L31" s="12"/>
      <c r="M31" s="13"/>
      <c r="N31" s="14"/>
      <c r="O31" s="16"/>
      <c r="P31" s="14"/>
      <c r="Q31" s="17"/>
    </row>
    <row r="32" spans="2:28" ht="18.75" customHeight="1" x14ac:dyDescent="0.25">
      <c r="B32" s="141"/>
      <c r="C32" s="141"/>
      <c r="D32" s="141"/>
      <c r="E32" s="141"/>
      <c r="F32" s="141"/>
      <c r="G32" s="141"/>
      <c r="H32" s="141"/>
      <c r="I32" s="141"/>
      <c r="J32" s="27"/>
      <c r="K32" s="27"/>
      <c r="L32" s="27"/>
    </row>
    <row r="33" spans="2:21" ht="26.25" x14ac:dyDescent="0.4">
      <c r="B33" s="18" t="s">
        <v>8</v>
      </c>
      <c r="C33" s="27"/>
      <c r="D33" s="27"/>
      <c r="E33" s="27"/>
      <c r="F33" s="27"/>
      <c r="G33" s="60"/>
      <c r="H33" s="60"/>
      <c r="I33" s="60"/>
      <c r="J33" s="60"/>
      <c r="K33" s="27"/>
      <c r="L33" s="27"/>
      <c r="O33" s="19"/>
      <c r="P33" s="19"/>
      <c r="Q33" s="20"/>
    </row>
    <row r="34" spans="2:21" ht="4.5" customHeight="1" x14ac:dyDescent="0.4">
      <c r="B34" s="21"/>
      <c r="C34" s="27"/>
      <c r="D34" s="27"/>
      <c r="E34" s="27"/>
      <c r="F34" s="27"/>
      <c r="G34" s="60"/>
      <c r="H34" s="60"/>
      <c r="I34" s="60"/>
      <c r="J34" s="60"/>
      <c r="K34" s="27"/>
      <c r="L34" s="27"/>
      <c r="O34" s="19"/>
      <c r="P34" s="19"/>
      <c r="Q34" s="20"/>
    </row>
    <row r="35" spans="2:21" ht="27.95" customHeight="1" x14ac:dyDescent="0.35">
      <c r="B35" s="27"/>
      <c r="C35" s="130" t="s">
        <v>5</v>
      </c>
      <c r="D35" s="131"/>
      <c r="E35" s="132"/>
      <c r="F35" s="58" t="s">
        <v>24</v>
      </c>
      <c r="G35" s="90"/>
      <c r="H35" s="90"/>
      <c r="I35" s="90"/>
      <c r="J35" s="90"/>
      <c r="K35" s="37"/>
      <c r="L35" s="37"/>
      <c r="M35" s="29"/>
      <c r="N35" s="29"/>
      <c r="O35" s="29"/>
      <c r="P35" s="31" t="s">
        <v>24</v>
      </c>
      <c r="Q35" s="76" t="str">
        <f>IF(Q43&gt;=C36,F36,IF(Q43&gt;=C38,F38,IF(Q43&gt;=C40,F40,IF(Q43&gt;=C42,F42,"%"))))</f>
        <v>%</v>
      </c>
      <c r="U35" s="59"/>
    </row>
    <row r="36" spans="2:21" ht="12.75" customHeight="1" x14ac:dyDescent="0.35">
      <c r="C36" s="143">
        <v>20000</v>
      </c>
      <c r="D36" s="144"/>
      <c r="E36" s="133" t="s">
        <v>7</v>
      </c>
      <c r="F36" s="135">
        <v>7.0000000000000007E-2</v>
      </c>
      <c r="G36" s="91"/>
      <c r="H36" s="91"/>
      <c r="I36" s="91"/>
      <c r="J36" s="91"/>
      <c r="K36" s="5"/>
      <c r="L36" s="5"/>
      <c r="M36" s="29"/>
      <c r="N36" s="29"/>
      <c r="O36" s="29"/>
      <c r="P36" s="30"/>
      <c r="Q36" s="38" t="s">
        <v>7</v>
      </c>
      <c r="U36" s="59"/>
    </row>
    <row r="37" spans="2:21" ht="27.95" customHeight="1" x14ac:dyDescent="0.45">
      <c r="C37" s="145"/>
      <c r="D37" s="146"/>
      <c r="E37" s="134"/>
      <c r="F37" s="136"/>
      <c r="G37" s="91"/>
      <c r="H37" s="91"/>
      <c r="I37" s="91"/>
      <c r="J37" s="91"/>
      <c r="K37" s="4"/>
      <c r="L37" s="4"/>
      <c r="M37" s="29"/>
      <c r="N37" s="29"/>
      <c r="O37" s="29"/>
      <c r="P37" s="31" t="s">
        <v>43</v>
      </c>
      <c r="Q37" s="77">
        <v>0.01</v>
      </c>
      <c r="U37" s="59"/>
    </row>
    <row r="38" spans="2:21" ht="14.25" customHeight="1" x14ac:dyDescent="0.45">
      <c r="B38" s="2"/>
      <c r="C38" s="127">
        <v>15000</v>
      </c>
      <c r="D38" s="112" t="s">
        <v>4</v>
      </c>
      <c r="E38" s="125">
        <v>19999</v>
      </c>
      <c r="F38" s="135">
        <v>0.05</v>
      </c>
      <c r="G38" s="91"/>
      <c r="H38" s="91"/>
      <c r="I38" s="91"/>
      <c r="J38" s="91"/>
      <c r="K38" s="4"/>
      <c r="L38" s="4"/>
      <c r="M38" s="29"/>
      <c r="N38" s="29"/>
      <c r="O38" s="29"/>
      <c r="P38" s="32"/>
      <c r="Q38" s="38" t="s">
        <v>7</v>
      </c>
      <c r="U38" s="59"/>
    </row>
    <row r="39" spans="2:21" ht="27.95" customHeight="1" x14ac:dyDescent="0.6">
      <c r="B39" s="3"/>
      <c r="C39" s="128">
        <v>15000</v>
      </c>
      <c r="D39" s="113" t="s">
        <v>4</v>
      </c>
      <c r="E39" s="126">
        <v>19999</v>
      </c>
      <c r="F39" s="136">
        <v>0.08</v>
      </c>
      <c r="G39" s="91"/>
      <c r="H39" s="91"/>
      <c r="I39" s="91"/>
      <c r="J39" s="91"/>
      <c r="K39" s="4"/>
      <c r="L39" s="4"/>
      <c r="M39" s="29"/>
      <c r="N39" s="29"/>
      <c r="O39" s="29"/>
      <c r="P39" s="31" t="s">
        <v>50</v>
      </c>
      <c r="Q39" s="76" t="str">
        <f>IF(AND(SUM(Q12:Q15,Q19)&gt;2499,SUM(Q12:Q15)&gt;1,SUM(Q19)&gt;1),IF(SUM(Q19)&gt;1,0.03,0),"%")</f>
        <v>%</v>
      </c>
      <c r="U39" s="59"/>
    </row>
    <row r="40" spans="2:21" ht="16.5" customHeight="1" x14ac:dyDescent="0.6">
      <c r="B40" s="3"/>
      <c r="C40" s="127">
        <v>7500</v>
      </c>
      <c r="D40" s="112" t="s">
        <v>4</v>
      </c>
      <c r="E40" s="125">
        <v>14999</v>
      </c>
      <c r="F40" s="135">
        <v>0.03</v>
      </c>
      <c r="G40" s="91"/>
      <c r="H40" s="91"/>
      <c r="I40" s="91"/>
      <c r="J40" s="91"/>
      <c r="K40" s="4"/>
      <c r="L40" s="4"/>
      <c r="M40" s="29"/>
      <c r="N40" s="29"/>
      <c r="O40" s="29"/>
      <c r="P40" s="29"/>
      <c r="Q40" s="38" t="s">
        <v>2</v>
      </c>
    </row>
    <row r="41" spans="2:21" ht="27.95" customHeight="1" x14ac:dyDescent="0.6">
      <c r="B41" s="6"/>
      <c r="C41" s="128"/>
      <c r="D41" s="113"/>
      <c r="E41" s="126"/>
      <c r="F41" s="136"/>
      <c r="G41" s="91"/>
      <c r="H41" s="91"/>
      <c r="I41" s="91"/>
      <c r="J41" s="91"/>
      <c r="K41" s="3"/>
      <c r="L41" s="3"/>
      <c r="M41" s="29"/>
      <c r="N41" s="29"/>
      <c r="O41" s="29"/>
      <c r="P41" s="43" t="s">
        <v>9</v>
      </c>
      <c r="Q41" s="78">
        <f>SUM(Q35,Q37,Q39)</f>
        <v>0.01</v>
      </c>
    </row>
    <row r="42" spans="2:21" ht="16.5" customHeight="1" x14ac:dyDescent="0.6">
      <c r="B42" s="6"/>
      <c r="C42" s="127">
        <v>2500</v>
      </c>
      <c r="D42" s="112" t="s">
        <v>4</v>
      </c>
      <c r="E42" s="125">
        <v>7499</v>
      </c>
      <c r="F42" s="142">
        <v>0.02</v>
      </c>
      <c r="G42" s="91"/>
      <c r="H42" s="91"/>
      <c r="I42" s="91"/>
      <c r="J42" s="91"/>
      <c r="K42" s="3"/>
      <c r="L42" s="3"/>
      <c r="M42" s="29"/>
      <c r="N42" s="33"/>
      <c r="O42" s="29"/>
      <c r="P42" s="29"/>
      <c r="Q42" s="39" t="s">
        <v>1</v>
      </c>
    </row>
    <row r="43" spans="2:21" ht="27.95" customHeight="1" x14ac:dyDescent="0.45">
      <c r="B43" s="6"/>
      <c r="C43" s="128">
        <v>2500</v>
      </c>
      <c r="D43" s="113" t="s">
        <v>4</v>
      </c>
      <c r="E43" s="126">
        <v>7499</v>
      </c>
      <c r="F43" s="142">
        <v>0.04</v>
      </c>
      <c r="G43" s="91"/>
      <c r="H43" s="91"/>
      <c r="I43" s="91"/>
      <c r="J43" s="91"/>
      <c r="K43" s="29"/>
      <c r="L43" s="29"/>
      <c r="M43" s="29"/>
      <c r="N43" s="29"/>
      <c r="O43" s="29"/>
      <c r="P43" s="31" t="s">
        <v>5</v>
      </c>
      <c r="Q43" s="79">
        <f>SUM(Q12:Q15,Q18:Q19,Q22:Q24, Q27:Q30)</f>
        <v>0</v>
      </c>
    </row>
    <row r="44" spans="2:21" ht="15" customHeight="1" x14ac:dyDescent="0.45">
      <c r="B44" s="6"/>
      <c r="C44" s="6"/>
      <c r="D44" s="6"/>
      <c r="E44" s="6"/>
      <c r="F44" s="6"/>
      <c r="G44" s="61"/>
      <c r="H44" s="61"/>
      <c r="I44" s="61"/>
      <c r="J44" s="62"/>
      <c r="K44" s="33"/>
      <c r="L44" s="33"/>
      <c r="M44" s="33"/>
      <c r="N44" s="33"/>
      <c r="O44" s="29"/>
      <c r="P44" s="29"/>
      <c r="Q44" s="40" t="s">
        <v>2</v>
      </c>
    </row>
    <row r="45" spans="2:21" ht="37.5" customHeight="1" x14ac:dyDescent="0.45">
      <c r="B45" s="6"/>
      <c r="C45" s="6"/>
      <c r="D45" s="6"/>
      <c r="G45" s="63"/>
      <c r="H45" s="63"/>
      <c r="I45" s="63"/>
      <c r="J45" s="63"/>
      <c r="K45" s="29"/>
      <c r="L45" s="29"/>
      <c r="M45" s="29"/>
      <c r="N45" s="29"/>
      <c r="O45" s="29"/>
      <c r="P45" s="45" t="s">
        <v>29</v>
      </c>
      <c r="Q45" s="80">
        <f>IF(Q43&gt;2499, Q43*Q41,0)</f>
        <v>0</v>
      </c>
    </row>
    <row r="46" spans="2:21" ht="37.5" customHeight="1" x14ac:dyDescent="0.45">
      <c r="B46" s="6"/>
      <c r="C46" s="6"/>
      <c r="D46" s="6"/>
      <c r="F46" s="117" t="s">
        <v>28</v>
      </c>
      <c r="G46" s="117"/>
      <c r="H46" s="35"/>
      <c r="I46" s="118" t="s">
        <v>36</v>
      </c>
      <c r="J46" s="118"/>
      <c r="K46" s="118"/>
      <c r="L46" s="118"/>
      <c r="M46" s="36"/>
      <c r="N46" s="33"/>
      <c r="O46" s="29"/>
      <c r="P46" s="29"/>
      <c r="Q46" s="39" t="s">
        <v>7</v>
      </c>
    </row>
    <row r="47" spans="2:21" ht="27.95" customHeight="1" x14ac:dyDescent="0.45">
      <c r="B47" s="6"/>
      <c r="C47" s="6"/>
      <c r="D47" s="6"/>
      <c r="F47" s="115">
        <f>Q14</f>
        <v>0</v>
      </c>
      <c r="G47" s="116"/>
      <c r="H47" s="34" t="s">
        <v>1</v>
      </c>
      <c r="I47" s="119">
        <f>IF(F47&gt;1,0.1,0)</f>
        <v>0</v>
      </c>
      <c r="J47" s="120"/>
      <c r="K47" s="120"/>
      <c r="L47" s="121"/>
      <c r="M47" s="41" t="s">
        <v>2</v>
      </c>
      <c r="N47" s="33"/>
      <c r="O47" s="29"/>
      <c r="P47" s="45" t="s">
        <v>30</v>
      </c>
      <c r="Q47" s="81">
        <f>IF(Q43&gt;2499, F47*I47,0)</f>
        <v>0</v>
      </c>
    </row>
    <row r="48" spans="2:21" ht="15" customHeight="1" x14ac:dyDescent="0.45">
      <c r="B48" s="6"/>
      <c r="C48" s="6"/>
      <c r="D48" s="6"/>
      <c r="E48" s="6"/>
      <c r="F48" s="6"/>
      <c r="G48" s="6"/>
      <c r="H48" s="6"/>
      <c r="I48" s="42"/>
      <c r="J48" s="22"/>
      <c r="K48" s="22"/>
      <c r="L48" s="22"/>
      <c r="M48" s="22"/>
      <c r="N48" s="22"/>
      <c r="P48" s="28"/>
      <c r="Q48" s="23" t="s">
        <v>2</v>
      </c>
    </row>
    <row r="49" spans="2:17" ht="30" customHeight="1" x14ac:dyDescent="0.45">
      <c r="B49" s="6"/>
      <c r="C49" s="6"/>
      <c r="D49" s="6"/>
      <c r="E49" s="6"/>
      <c r="F49" s="6"/>
      <c r="G49" s="6"/>
      <c r="H49" s="6"/>
      <c r="I49" s="6"/>
      <c r="J49" s="22"/>
      <c r="K49" s="22"/>
      <c r="L49" s="22"/>
      <c r="M49" s="22"/>
      <c r="N49" s="22"/>
      <c r="P49" s="44" t="s">
        <v>10</v>
      </c>
      <c r="Q49" s="82">
        <f>Q45+Q47</f>
        <v>0</v>
      </c>
    </row>
    <row r="50" spans="2:17" ht="8.25" customHeight="1" x14ac:dyDescent="0.45">
      <c r="B50" s="6"/>
    </row>
    <row r="51" spans="2:17" ht="39.950000000000003" hidden="1" customHeight="1" x14ac:dyDescent="0.25">
      <c r="B51" s="129" t="s">
        <v>18</v>
      </c>
      <c r="C51" s="129"/>
      <c r="D51" s="96"/>
      <c r="E51" s="97"/>
      <c r="F51" s="97"/>
      <c r="G51" s="97"/>
      <c r="H51" s="97"/>
      <c r="I51" s="98"/>
      <c r="J51" s="24"/>
    </row>
    <row r="52" spans="2:17" ht="39.950000000000003" hidden="1" customHeight="1" x14ac:dyDescent="0.25">
      <c r="B52" s="129" t="s">
        <v>17</v>
      </c>
      <c r="C52" s="129"/>
      <c r="D52" s="96"/>
      <c r="E52" s="97"/>
      <c r="F52" s="97"/>
      <c r="G52" s="97"/>
      <c r="H52" s="97"/>
      <c r="I52" s="98"/>
      <c r="J52" s="24"/>
      <c r="K52" s="114" t="s">
        <v>14</v>
      </c>
      <c r="L52" s="114"/>
      <c r="M52" s="114"/>
      <c r="N52" s="114"/>
      <c r="O52" s="114"/>
      <c r="P52" s="114"/>
      <c r="Q52" s="114"/>
    </row>
    <row r="53" spans="2:17" ht="39.950000000000003" hidden="1" customHeight="1" x14ac:dyDescent="0.3">
      <c r="B53" s="129" t="s">
        <v>19</v>
      </c>
      <c r="C53" s="129"/>
      <c r="D53" s="96"/>
      <c r="E53" s="97"/>
      <c r="F53" s="97"/>
      <c r="G53" s="97"/>
      <c r="H53" s="97"/>
      <c r="I53" s="98"/>
      <c r="J53" s="24"/>
      <c r="K53" s="104"/>
      <c r="L53" s="105"/>
      <c r="M53" s="105"/>
      <c r="N53" s="105"/>
      <c r="O53" s="105"/>
      <c r="P53" s="105"/>
      <c r="Q53" s="106"/>
    </row>
    <row r="54" spans="2:17" ht="39.950000000000003" hidden="1" customHeight="1" x14ac:dyDescent="0.25">
      <c r="B54" s="129" t="s">
        <v>11</v>
      </c>
      <c r="C54" s="129"/>
      <c r="D54" s="96"/>
      <c r="E54" s="97"/>
      <c r="F54" s="97"/>
      <c r="G54" s="97"/>
      <c r="H54" s="97"/>
      <c r="I54" s="98"/>
      <c r="J54" s="24"/>
      <c r="K54" s="108" t="s">
        <v>31</v>
      </c>
      <c r="L54" s="108"/>
      <c r="M54" s="108"/>
      <c r="N54" s="108"/>
      <c r="O54" s="108"/>
      <c r="P54" s="108"/>
      <c r="Q54" s="108"/>
    </row>
    <row r="55" spans="2:17" ht="39.950000000000003" hidden="1" customHeight="1" x14ac:dyDescent="0.3">
      <c r="B55" s="129" t="s">
        <v>12</v>
      </c>
      <c r="C55" s="129"/>
      <c r="D55" s="102"/>
      <c r="E55" s="103"/>
      <c r="F55" s="50" t="s">
        <v>20</v>
      </c>
      <c r="G55" s="99"/>
      <c r="H55" s="100"/>
      <c r="I55" s="101"/>
      <c r="J55" s="24"/>
      <c r="K55" s="104"/>
      <c r="L55" s="105"/>
      <c r="M55" s="105"/>
      <c r="N55" s="105"/>
      <c r="O55" s="105"/>
      <c r="P55" s="105"/>
      <c r="Q55" s="106"/>
    </row>
    <row r="56" spans="2:17" s="46" customFormat="1" ht="39.950000000000003" hidden="1" customHeight="1" x14ac:dyDescent="0.3">
      <c r="B56" s="49"/>
      <c r="C56" s="26" t="s">
        <v>13</v>
      </c>
      <c r="D56" s="104"/>
      <c r="E56" s="105"/>
      <c r="F56" s="105"/>
      <c r="G56" s="105"/>
      <c r="H56" s="105"/>
      <c r="I56" s="106"/>
      <c r="J56" s="24"/>
      <c r="K56" s="107" t="s">
        <v>32</v>
      </c>
      <c r="L56" s="107"/>
      <c r="M56" s="107"/>
      <c r="N56" s="107"/>
      <c r="O56" s="107"/>
      <c r="P56" s="107"/>
      <c r="Q56" s="107"/>
    </row>
    <row r="57" spans="2:17" s="46" customFormat="1" ht="39.950000000000003" hidden="1" customHeight="1" x14ac:dyDescent="0.3">
      <c r="B57" s="49"/>
      <c r="C57" s="26" t="s">
        <v>21</v>
      </c>
      <c r="D57" s="109"/>
      <c r="E57" s="110"/>
      <c r="F57" s="110"/>
      <c r="G57" s="110"/>
      <c r="H57" s="110"/>
      <c r="I57" s="111"/>
      <c r="J57" s="24"/>
      <c r="K57" s="104"/>
      <c r="L57" s="105"/>
      <c r="M57" s="105"/>
      <c r="N57" s="105"/>
      <c r="O57" s="105"/>
      <c r="P57" s="105"/>
      <c r="Q57" s="106"/>
    </row>
    <row r="58" spans="2:17" ht="34.5" customHeight="1" x14ac:dyDescent="0.25">
      <c r="B58" s="123" t="s">
        <v>37</v>
      </c>
      <c r="C58" s="123"/>
      <c r="D58" s="123"/>
      <c r="E58" s="123"/>
      <c r="F58" s="123"/>
      <c r="G58" s="123"/>
      <c r="H58" s="123"/>
      <c r="I58" s="123"/>
      <c r="J58" s="123"/>
      <c r="K58" s="123"/>
      <c r="L58" s="123"/>
      <c r="M58" s="123"/>
      <c r="N58" s="123"/>
      <c r="O58" s="123"/>
      <c r="P58" s="123"/>
      <c r="Q58" s="123"/>
    </row>
    <row r="59" spans="2:17" ht="36.75" customHeight="1" x14ac:dyDescent="0.25">
      <c r="B59" s="95" t="s">
        <v>44</v>
      </c>
      <c r="C59" s="95"/>
      <c r="D59" s="95"/>
      <c r="E59" s="95"/>
      <c r="F59" s="95"/>
      <c r="G59" s="95"/>
      <c r="H59" s="95"/>
      <c r="I59" s="95"/>
      <c r="J59" s="95"/>
      <c r="K59" s="95"/>
      <c r="L59" s="95"/>
      <c r="M59" s="95"/>
      <c r="N59" s="95"/>
      <c r="O59" s="95"/>
      <c r="P59" s="95"/>
      <c r="Q59" s="95"/>
    </row>
  </sheetData>
  <sheetProtection algorithmName="SHA-512" hashValue="4jp+n05ZranFFbAHveWsAnR+ppl6t/mNOMOer7ISgezao6MI5VohlRyWhZtJeNwXdeYWqDFtlLN3/Axb+/k7tA==" saltValue="lMtGpcHkmUjYMJ/ZIGedMQ==" spinCount="100000" sheet="1" selectLockedCells="1"/>
  <customSheetViews>
    <customSheetView guid="{559A4FE8-7064-4B6D-AFF9-39E4E227F070}" scale="70" topLeftCell="A13">
      <selection activeCell="H20" sqref="H20"/>
      <pageMargins left="0" right="0" top="0.1" bottom="0.1" header="0.3" footer="0.3"/>
      <printOptions horizontalCentered="1" verticalCentered="1"/>
      <pageSetup scale="65" fitToHeight="0" orientation="portrait" r:id="rId1"/>
    </customSheetView>
  </customSheetViews>
  <mergeCells count="86">
    <mergeCell ref="K13:M13"/>
    <mergeCell ref="K12:M12"/>
    <mergeCell ref="K11:M11"/>
    <mergeCell ref="K30:M30"/>
    <mergeCell ref="K29:M29"/>
    <mergeCell ref="K28:M28"/>
    <mergeCell ref="K27:M27"/>
    <mergeCell ref="K26:M26"/>
    <mergeCell ref="K17:M17"/>
    <mergeCell ref="K18:M18"/>
    <mergeCell ref="K15:M15"/>
    <mergeCell ref="K14:M14"/>
    <mergeCell ref="K19:M19"/>
    <mergeCell ref="K21:M21"/>
    <mergeCell ref="K22:M22"/>
    <mergeCell ref="K23:M23"/>
    <mergeCell ref="B3:Q3"/>
    <mergeCell ref="B6:Q6"/>
    <mergeCell ref="B52:C52"/>
    <mergeCell ref="B53:C53"/>
    <mergeCell ref="B54:C54"/>
    <mergeCell ref="B32:I32"/>
    <mergeCell ref="B30:I30"/>
    <mergeCell ref="E40:E41"/>
    <mergeCell ref="C40:C41"/>
    <mergeCell ref="F42:F43"/>
    <mergeCell ref="B51:C51"/>
    <mergeCell ref="C36:D37"/>
    <mergeCell ref="B8:Q8"/>
    <mergeCell ref="B11:I11"/>
    <mergeCell ref="B29:I29"/>
    <mergeCell ref="B28:I28"/>
    <mergeCell ref="B19:I19"/>
    <mergeCell ref="B21:I21"/>
    <mergeCell ref="B22:I22"/>
    <mergeCell ref="B23:I23"/>
    <mergeCell ref="B24:I24"/>
    <mergeCell ref="B15:I15"/>
    <mergeCell ref="B14:I14"/>
    <mergeCell ref="B13:I13"/>
    <mergeCell ref="B17:I17"/>
    <mergeCell ref="B18:I18"/>
    <mergeCell ref="B12:I12"/>
    <mergeCell ref="B9:Q9"/>
    <mergeCell ref="B58:Q58"/>
    <mergeCell ref="B1:Q1"/>
    <mergeCell ref="E42:E43"/>
    <mergeCell ref="D42:D43"/>
    <mergeCell ref="C42:C43"/>
    <mergeCell ref="B55:C55"/>
    <mergeCell ref="C35:E35"/>
    <mergeCell ref="E36:E37"/>
    <mergeCell ref="F36:F37"/>
    <mergeCell ref="C38:C39"/>
    <mergeCell ref="F38:F39"/>
    <mergeCell ref="E38:E39"/>
    <mergeCell ref="D38:D39"/>
    <mergeCell ref="F40:F41"/>
    <mergeCell ref="F46:G46"/>
    <mergeCell ref="I46:L46"/>
    <mergeCell ref="I47:L47"/>
    <mergeCell ref="K53:Q53"/>
    <mergeCell ref="G42:J43"/>
    <mergeCell ref="D51:I51"/>
    <mergeCell ref="D52:I52"/>
    <mergeCell ref="D53:I53"/>
    <mergeCell ref="K52:Q52"/>
    <mergeCell ref="F47:G47"/>
    <mergeCell ref="B59:Q59"/>
    <mergeCell ref="D54:I54"/>
    <mergeCell ref="G55:I55"/>
    <mergeCell ref="D55:E55"/>
    <mergeCell ref="D56:I56"/>
    <mergeCell ref="K56:Q56"/>
    <mergeCell ref="K54:Q54"/>
    <mergeCell ref="K55:Q55"/>
    <mergeCell ref="K57:Q57"/>
    <mergeCell ref="D57:I57"/>
    <mergeCell ref="K24:M24"/>
    <mergeCell ref="G35:J35"/>
    <mergeCell ref="G36:J37"/>
    <mergeCell ref="G38:J39"/>
    <mergeCell ref="G40:J41"/>
    <mergeCell ref="B27:I27"/>
    <mergeCell ref="B26:I26"/>
    <mergeCell ref="D40:D41"/>
  </mergeCells>
  <printOptions horizontalCentered="1" verticalCentered="1"/>
  <pageMargins left="0.5" right="0" top="0" bottom="0" header="0.05" footer="0.05"/>
  <pageSetup scale="62" orientation="portrait" r:id="rId2"/>
  <drawing r:id="rId3"/>
  <extLst>
    <ext xmlns:x14="http://schemas.microsoft.com/office/spreadsheetml/2009/9/main" uri="{CCE6A557-97BC-4b89-ADB6-D9C93CAAB3DF}">
      <x14:dataValidations xmlns:xm="http://schemas.microsoft.com/office/excel/2006/main" count="1">
        <x14:dataValidation type="list" operator="equal" allowBlank="1" showInputMessage="1" showErrorMessage="1" xr:uid="{00000000-0002-0000-0100-000000000000}">
          <x14:formula1>
            <xm:f>Data!$A$3:$A$4</xm:f>
          </x14:formula1>
          <xm:sqref>Q37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4"/>
  <sheetViews>
    <sheetView zoomScale="70" zoomScaleNormal="70" workbookViewId="0">
      <selection activeCell="C5" sqref="C5"/>
    </sheetView>
  </sheetViews>
  <sheetFormatPr defaultRowHeight="15" x14ac:dyDescent="0.25"/>
  <cols>
    <col min="1" max="1" width="10.140625" customWidth="1"/>
    <col min="2" max="2" width="6.140625" customWidth="1"/>
  </cols>
  <sheetData>
    <row r="1" spans="1:1" s="11" customFormat="1" ht="45" x14ac:dyDescent="0.25">
      <c r="A1" s="11" t="s">
        <v>23</v>
      </c>
    </row>
    <row r="2" spans="1:1" x14ac:dyDescent="0.25">
      <c r="A2" s="11" t="s">
        <v>34</v>
      </c>
    </row>
    <row r="3" spans="1:1" x14ac:dyDescent="0.25">
      <c r="A3" s="7">
        <v>0</v>
      </c>
    </row>
    <row r="4" spans="1:1" x14ac:dyDescent="0.25">
      <c r="A4" s="7">
        <v>0.01</v>
      </c>
    </row>
  </sheetData>
  <customSheetViews>
    <customSheetView guid="{559A4FE8-7064-4B6D-AFF9-39E4E227F070}">
      <selection activeCell="E4" sqref="E4"/>
      <pageMargins left="0.7" right="0.7" top="0.75" bottom="0.75" header="0.3" footer="0.3"/>
    </customSheetView>
  </customSheetViews>
  <pageMargins left="0" right="0" top="0.1" bottom="0.1"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5707CFB1094746BE9D58D6229B17A6" ma:contentTypeVersion="1125" ma:contentTypeDescription="Create a new document." ma:contentTypeScope="" ma:versionID="ac31853b11f3f5205c3d35e6d8292ede">
  <xsd:schema xmlns:xsd="http://www.w3.org/2001/XMLSchema" xmlns:xs="http://www.w3.org/2001/XMLSchema" xmlns:p="http://schemas.microsoft.com/office/2006/metadata/properties" xmlns:ns2="e495bf0c-3b3d-450b-9b58-3e207d49d149" xmlns:ns3="eaca507a-136a-4f31-a9c4-95a8dcc62bb5" xmlns:ns4="ad8897f0-6e19-4f2f-b8ac-3e7d36c788a9" targetNamespace="http://schemas.microsoft.com/office/2006/metadata/properties" ma:root="true" ma:fieldsID="379eb7726967f571ee0eee967c914caa" ns2:_="" ns3:_="" ns4:_="">
    <xsd:import namespace="e495bf0c-3b3d-450b-9b58-3e207d49d149"/>
    <xsd:import namespace="eaca507a-136a-4f31-a9c4-95a8dcc62bb5"/>
    <xsd:import namespace="ad8897f0-6e19-4f2f-b8ac-3e7d36c788a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5bf0c-3b3d-450b-9b58-3e207d49d149"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aca507a-136a-4f31-a9c4-95a8dcc62bb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897f0-6e19-4f2f-b8ac-3e7d36c788a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988720-E093-4555-B0D8-0DEC1448058A}"/>
</file>

<file path=customXml/itemProps2.xml><?xml version="1.0" encoding="utf-8"?>
<ds:datastoreItem xmlns:ds="http://schemas.openxmlformats.org/officeDocument/2006/customXml" ds:itemID="{A9DE252B-A600-4EDD-869A-1D1CBE4DB57F}"/>
</file>

<file path=customXml/itemProps3.xml><?xml version="1.0" encoding="utf-8"?>
<ds:datastoreItem xmlns:ds="http://schemas.openxmlformats.org/officeDocument/2006/customXml" ds:itemID="{1A47AEC4-45DE-4D09-857B-4E1D685337A9}"/>
</file>

<file path=customXml/itemProps4.xml><?xml version="1.0" encoding="utf-8"?>
<ds:datastoreItem xmlns:ds="http://schemas.openxmlformats.org/officeDocument/2006/customXml" ds:itemID="{2BE5A177-48DB-44DD-A966-9D7E976BAC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Pinnacle Worksheet</vt:lpstr>
      <vt:lpstr>Data</vt:lpstr>
      <vt:lpstr>'Pinnacle Worksheet'!Print_Area</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Brotherton, Mark</dc:creator>
  <cp:lastModifiedBy>Brotherton, Mark</cp:lastModifiedBy>
  <cp:lastPrinted>2014-09-10T18:01:31Z</cp:lastPrinted>
  <dcterms:created xsi:type="dcterms:W3CDTF">2013-08-25T20:23:23Z</dcterms:created>
  <dcterms:modified xsi:type="dcterms:W3CDTF">2020-10-06T16:32:38Z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0x010100FD5707CFB1094746BE9D58D6229B17A6</vt:lpwstr>
  </property>
</Properties>
</file>